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IATF 16949\INDICADORES  EMPRESA\2018\"/>
    </mc:Choice>
  </mc:AlternateContent>
  <bookViews>
    <workbookView xWindow="0" yWindow="0" windowWidth="15330" windowHeight="6750" tabRatio="655" activeTab="1"/>
  </bookViews>
  <sheets>
    <sheet name="TOTAL AÑO " sheetId="4" r:id="rId1"/>
    <sheet name="AÑO EVOLUCIÓN" sheetId="17" r:id="rId2"/>
    <sheet name="ENERO 18" sheetId="19" r:id="rId3"/>
    <sheet name="FEBRERO 18" sheetId="20" r:id="rId4"/>
    <sheet name="MARZO 18" sheetId="21" r:id="rId5"/>
    <sheet name="ABRIL 18" sheetId="22" r:id="rId6"/>
    <sheet name="MAYO 18" sheetId="23" r:id="rId7"/>
    <sheet name="JUNIO 18" sheetId="24" r:id="rId8"/>
    <sheet name="JULIO 18" sheetId="25" r:id="rId9"/>
    <sheet name="AGOSTO 18" sheetId="26" r:id="rId10"/>
    <sheet name="SEPTIEMBRE 18" sheetId="27" r:id="rId11"/>
    <sheet name="OCTUBRE 18" sheetId="28" r:id="rId12"/>
    <sheet name="NOVIEMBRE 18" sheetId="29" r:id="rId13"/>
    <sheet name="DICIEMBRE 18" sheetId="30" r:id="rId14"/>
  </sheets>
  <definedNames>
    <definedName name="_xlnm._FilterDatabase" localSheetId="5" hidden="1">'ABRIL 18'!$B$6:$V$73</definedName>
    <definedName name="_xlnm._FilterDatabase" localSheetId="9" hidden="1">'AGOSTO 18'!$B$6:$V$62</definedName>
    <definedName name="_xlnm._FilterDatabase" localSheetId="1" hidden="1">'AÑO EVOLUCIÓN'!$B$6:$X$73</definedName>
    <definedName name="_xlnm._FilterDatabase" localSheetId="13" hidden="1">'DICIEMBRE 18'!$B$6:$V$62</definedName>
    <definedName name="_xlnm._FilterDatabase" localSheetId="2" hidden="1">'ENERO 18'!$B$6:$V$73</definedName>
    <definedName name="_xlnm._FilterDatabase" localSheetId="3" hidden="1">'FEBRERO 18'!$B$6:$V$73</definedName>
    <definedName name="_xlnm._FilterDatabase" localSheetId="8" hidden="1">'JULIO 18'!$B$6:$V$62</definedName>
    <definedName name="_xlnm._FilterDatabase" localSheetId="7" hidden="1">'JUNIO 18'!$B$6:$V$73</definedName>
    <definedName name="_xlnm._FilterDatabase" localSheetId="4" hidden="1">'MARZO 18'!$B$6:$V$73</definedName>
    <definedName name="_xlnm._FilterDatabase" localSheetId="6" hidden="1">'MAYO 18'!$B$6:$V$73</definedName>
    <definedName name="_xlnm._FilterDatabase" localSheetId="12" hidden="1">'NOVIEMBRE 18'!$B$6:$V$62</definedName>
    <definedName name="_xlnm._FilterDatabase" localSheetId="11" hidden="1">'OCTUBRE 18'!$B$6:$V$62</definedName>
    <definedName name="_xlnm._FilterDatabase" localSheetId="10" hidden="1">'SEPTIEMBRE 18'!$B$6:$V$73</definedName>
    <definedName name="_xlnm._FilterDatabase" localSheetId="0" hidden="1">'TOTAL AÑO '!$B$6:$V$73</definedName>
  </definedNames>
  <calcPr calcId="152511"/>
</workbook>
</file>

<file path=xl/calcChain.xml><?xml version="1.0" encoding="utf-8"?>
<calcChain xmlns="http://schemas.openxmlformats.org/spreadsheetml/2006/main">
  <c r="O7" i="20" l="1"/>
  <c r="P37" i="17" l="1"/>
  <c r="P36" i="17"/>
  <c r="P35" i="17"/>
  <c r="P33" i="17"/>
  <c r="P32" i="17"/>
  <c r="P31" i="17"/>
  <c r="P30" i="17"/>
  <c r="P27" i="17"/>
  <c r="P26" i="17"/>
  <c r="P73" i="17"/>
  <c r="P72" i="17"/>
  <c r="P71" i="17"/>
  <c r="P70" i="17"/>
  <c r="P67" i="17"/>
  <c r="P66" i="17"/>
  <c r="P65" i="17"/>
  <c r="P64" i="17"/>
  <c r="P63" i="17"/>
  <c r="P69" i="17" l="1"/>
  <c r="P68" i="17"/>
  <c r="P45" i="17"/>
  <c r="P44" i="17"/>
  <c r="P43" i="17"/>
  <c r="P42" i="17"/>
  <c r="P61" i="17" l="1"/>
  <c r="P62" i="17"/>
  <c r="P58" i="17"/>
  <c r="P59" i="17"/>
  <c r="P60" i="17"/>
  <c r="P57" i="17"/>
  <c r="P48" i="17"/>
  <c r="P49" i="17"/>
  <c r="P50" i="17"/>
  <c r="P51" i="17"/>
  <c r="P52" i="17"/>
  <c r="P53" i="17"/>
  <c r="P54" i="17"/>
  <c r="P55" i="17"/>
  <c r="P56" i="17"/>
  <c r="P47" i="17"/>
  <c r="P46" i="17"/>
  <c r="O73" i="17" l="1"/>
  <c r="N73" i="17"/>
  <c r="O72" i="17"/>
  <c r="N72" i="17"/>
  <c r="O71" i="17"/>
  <c r="N71" i="17"/>
  <c r="O70" i="17"/>
  <c r="N70" i="17"/>
  <c r="O69" i="17"/>
  <c r="N69" i="17"/>
  <c r="O68" i="17"/>
  <c r="N68" i="17"/>
  <c r="O67" i="17"/>
  <c r="N67" i="17"/>
  <c r="O66" i="17"/>
  <c r="N66" i="17"/>
  <c r="O65" i="17"/>
  <c r="N65" i="17"/>
  <c r="M73" i="17"/>
  <c r="M72" i="17"/>
  <c r="M71" i="17"/>
  <c r="M70" i="17"/>
  <c r="M69" i="17"/>
  <c r="M68" i="17"/>
  <c r="M67" i="17"/>
  <c r="M66" i="17"/>
  <c r="M65" i="17"/>
  <c r="L73" i="17"/>
  <c r="L72" i="17"/>
  <c r="L71" i="17"/>
  <c r="L70" i="17"/>
  <c r="L69" i="17"/>
  <c r="L68" i="17"/>
  <c r="L67" i="17"/>
  <c r="L66" i="17"/>
  <c r="L65" i="17"/>
  <c r="K73" i="17"/>
  <c r="K72" i="17"/>
  <c r="K71" i="17"/>
  <c r="K70" i="17"/>
  <c r="K69" i="17"/>
  <c r="K68" i="17"/>
  <c r="K67" i="17"/>
  <c r="K66" i="17"/>
  <c r="K65" i="17"/>
  <c r="O64" i="17"/>
  <c r="M64" i="17"/>
  <c r="L64" i="17"/>
  <c r="K64" i="17"/>
  <c r="O63" i="17"/>
  <c r="N63" i="17"/>
  <c r="M63" i="17"/>
  <c r="L63" i="17"/>
  <c r="K63" i="17"/>
  <c r="O73" i="30"/>
  <c r="O72" i="30"/>
  <c r="O71" i="30"/>
  <c r="O70" i="30"/>
  <c r="O69" i="30"/>
  <c r="O68" i="30"/>
  <c r="O67" i="30"/>
  <c r="O66" i="30"/>
  <c r="O65" i="30"/>
  <c r="O64" i="30"/>
  <c r="O63" i="30"/>
  <c r="O73" i="29"/>
  <c r="O72" i="29"/>
  <c r="O71" i="29"/>
  <c r="O70" i="29"/>
  <c r="O69" i="29"/>
  <c r="O68" i="29"/>
  <c r="O67" i="29"/>
  <c r="O66" i="29"/>
  <c r="O65" i="29"/>
  <c r="O64" i="29"/>
  <c r="O63" i="29"/>
  <c r="O73" i="28"/>
  <c r="O72" i="28"/>
  <c r="O71" i="28"/>
  <c r="O70" i="28"/>
  <c r="O69" i="28"/>
  <c r="O68" i="28"/>
  <c r="O67" i="28"/>
  <c r="O66" i="28"/>
  <c r="O65" i="28"/>
  <c r="O64" i="28"/>
  <c r="O63" i="28"/>
  <c r="O73" i="27"/>
  <c r="O72" i="27"/>
  <c r="O71" i="27"/>
  <c r="O70" i="27"/>
  <c r="O69" i="27"/>
  <c r="O68" i="27"/>
  <c r="O67" i="27"/>
  <c r="O66" i="27"/>
  <c r="O65" i="27"/>
  <c r="O64" i="27"/>
  <c r="O63" i="27"/>
  <c r="O73" i="26"/>
  <c r="O72" i="26"/>
  <c r="O71" i="26"/>
  <c r="O70" i="26"/>
  <c r="O69" i="26"/>
  <c r="O68" i="26"/>
  <c r="O67" i="26"/>
  <c r="O66" i="26"/>
  <c r="O65" i="26"/>
  <c r="O64" i="26"/>
  <c r="O63" i="26"/>
  <c r="O73" i="25"/>
  <c r="O72" i="25"/>
  <c r="O71" i="25"/>
  <c r="O70" i="25"/>
  <c r="O69" i="25"/>
  <c r="O68" i="25"/>
  <c r="O67" i="25"/>
  <c r="O66" i="25"/>
  <c r="O65" i="25"/>
  <c r="O64" i="25"/>
  <c r="O63" i="25"/>
  <c r="O73" i="24"/>
  <c r="O72" i="24"/>
  <c r="O71" i="24"/>
  <c r="O70" i="24"/>
  <c r="O69" i="24"/>
  <c r="O68" i="24"/>
  <c r="O67" i="24"/>
  <c r="O66" i="24"/>
  <c r="O65" i="24"/>
  <c r="O64" i="24"/>
  <c r="O63" i="24"/>
  <c r="O73" i="23"/>
  <c r="O72" i="23"/>
  <c r="O71" i="23"/>
  <c r="O70" i="23"/>
  <c r="O69" i="23"/>
  <c r="O68" i="23"/>
  <c r="O67" i="23"/>
  <c r="O66" i="23"/>
  <c r="O65" i="23"/>
  <c r="O64" i="23"/>
  <c r="O63" i="23"/>
  <c r="O73" i="22"/>
  <c r="O72" i="22"/>
  <c r="O71" i="22"/>
  <c r="O70" i="22"/>
  <c r="O69" i="22"/>
  <c r="O68" i="22"/>
  <c r="O67" i="22"/>
  <c r="O66" i="22"/>
  <c r="O65" i="22"/>
  <c r="O63" i="22"/>
  <c r="O73" i="21"/>
  <c r="O72" i="21"/>
  <c r="O71" i="21"/>
  <c r="O70" i="21"/>
  <c r="O69" i="21"/>
  <c r="O68" i="21"/>
  <c r="O67" i="21"/>
  <c r="O66" i="21"/>
  <c r="O65" i="21"/>
  <c r="O64" i="21"/>
  <c r="O63" i="21"/>
  <c r="O73" i="20"/>
  <c r="O72" i="20"/>
  <c r="O71" i="20"/>
  <c r="O70" i="20"/>
  <c r="O69" i="20"/>
  <c r="O68" i="20"/>
  <c r="O67" i="20"/>
  <c r="O66" i="20"/>
  <c r="O65" i="20"/>
  <c r="O64" i="20"/>
  <c r="O63" i="20"/>
  <c r="O73" i="19"/>
  <c r="O72" i="19"/>
  <c r="O71" i="19"/>
  <c r="O70" i="19"/>
  <c r="O69" i="19"/>
  <c r="O68" i="19"/>
  <c r="O67" i="19"/>
  <c r="O66" i="19"/>
  <c r="O65" i="19"/>
  <c r="O64" i="19"/>
  <c r="O63" i="19"/>
  <c r="O67" i="4"/>
  <c r="O66" i="4"/>
  <c r="O65" i="4"/>
  <c r="O64" i="4"/>
  <c r="O63" i="4"/>
  <c r="N69" i="4" l="1"/>
  <c r="O69" i="4" s="1"/>
  <c r="N70" i="4"/>
  <c r="O70" i="4" s="1"/>
  <c r="N68" i="4"/>
  <c r="O68" i="4" s="1"/>
  <c r="N71" i="4"/>
  <c r="O71" i="4" s="1"/>
  <c r="N72" i="4"/>
  <c r="O72" i="4" s="1"/>
  <c r="N73" i="4"/>
  <c r="O73" i="4" s="1"/>
  <c r="O43" i="17"/>
  <c r="O44" i="17"/>
  <c r="O45" i="17"/>
  <c r="O42" i="17"/>
  <c r="N43" i="17"/>
  <c r="N44" i="17"/>
  <c r="N45" i="17"/>
  <c r="N42" i="17"/>
  <c r="M43" i="17"/>
  <c r="M44" i="17"/>
  <c r="M45" i="17"/>
  <c r="M42" i="17"/>
  <c r="L43" i="17"/>
  <c r="L44" i="17"/>
  <c r="L45" i="17"/>
  <c r="L42" i="17"/>
  <c r="K43" i="17"/>
  <c r="K44" i="17"/>
  <c r="K45" i="17"/>
  <c r="K42" i="17"/>
  <c r="N43" i="4" l="1"/>
  <c r="N42" i="4"/>
  <c r="N45" i="4"/>
  <c r="N44" i="4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31" i="17"/>
  <c r="O30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31" i="17"/>
  <c r="N30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31" i="17"/>
  <c r="M30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31" i="17"/>
  <c r="L30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46" i="17"/>
  <c r="K30" i="17"/>
  <c r="K31" i="17"/>
  <c r="N16" i="4" l="1"/>
  <c r="N15" i="4"/>
  <c r="P39" i="17" l="1"/>
  <c r="M39" i="17"/>
  <c r="P38" i="17"/>
  <c r="M36" i="17"/>
  <c r="M34" i="17"/>
  <c r="M14" i="17" l="1"/>
  <c r="M9" i="17"/>
  <c r="M8" i="17"/>
  <c r="M7" i="17"/>
  <c r="N7" i="4" s="1"/>
  <c r="O25" i="17" l="1"/>
  <c r="K25" i="17"/>
  <c r="P18" i="17"/>
  <c r="M18" i="17"/>
  <c r="N56" i="4" l="1"/>
  <c r="O42" i="23" l="1"/>
  <c r="O43" i="23"/>
  <c r="O44" i="23"/>
  <c r="O45" i="23"/>
  <c r="M20" i="17" l="1"/>
  <c r="L25" i="17" l="1"/>
  <c r="M25" i="17"/>
  <c r="N25" i="17"/>
  <c r="O30" i="19" l="1"/>
  <c r="P10" i="17"/>
  <c r="P12" i="17"/>
  <c r="P15" i="17"/>
  <c r="P16" i="17"/>
  <c r="P17" i="17"/>
  <c r="P19" i="17"/>
  <c r="P20" i="17"/>
  <c r="P21" i="17"/>
  <c r="P22" i="17"/>
  <c r="P23" i="17"/>
  <c r="P24" i="17"/>
  <c r="P25" i="17"/>
  <c r="O17" i="17"/>
  <c r="O19" i="17"/>
  <c r="O20" i="17"/>
  <c r="O21" i="17"/>
  <c r="O22" i="17"/>
  <c r="O24" i="17"/>
  <c r="O26" i="17"/>
  <c r="O27" i="17"/>
  <c r="O32" i="17"/>
  <c r="O33" i="17"/>
  <c r="O35" i="17"/>
  <c r="O37" i="17"/>
  <c r="O38" i="17"/>
  <c r="N17" i="17"/>
  <c r="N19" i="17"/>
  <c r="N20" i="17"/>
  <c r="N21" i="17"/>
  <c r="N22" i="17"/>
  <c r="N24" i="17"/>
  <c r="N26" i="17"/>
  <c r="N27" i="17"/>
  <c r="N32" i="17"/>
  <c r="N33" i="17"/>
  <c r="N35" i="17"/>
  <c r="N37" i="17"/>
  <c r="N38" i="17"/>
  <c r="M10" i="17"/>
  <c r="M12" i="17"/>
  <c r="M17" i="17"/>
  <c r="M19" i="17"/>
  <c r="M21" i="17"/>
  <c r="M22" i="17"/>
  <c r="M23" i="17"/>
  <c r="M24" i="17"/>
  <c r="M26" i="17"/>
  <c r="M27" i="17"/>
  <c r="M32" i="17"/>
  <c r="M33" i="17"/>
  <c r="M35" i="17"/>
  <c r="M37" i="17"/>
  <c r="M38" i="17"/>
  <c r="L17" i="17"/>
  <c r="L19" i="17"/>
  <c r="L20" i="17"/>
  <c r="L21" i="17"/>
  <c r="L22" i="17"/>
  <c r="L24" i="17"/>
  <c r="L26" i="17"/>
  <c r="L27" i="17"/>
  <c r="L32" i="17"/>
  <c r="L33" i="17"/>
  <c r="L35" i="17"/>
  <c r="L37" i="17"/>
  <c r="L38" i="17"/>
  <c r="K17" i="17"/>
  <c r="K19" i="17"/>
  <c r="K20" i="17"/>
  <c r="K21" i="17"/>
  <c r="K22" i="17"/>
  <c r="K24" i="17"/>
  <c r="K26" i="17"/>
  <c r="K27" i="17"/>
  <c r="K32" i="17"/>
  <c r="K33" i="17"/>
  <c r="K35" i="17"/>
  <c r="K37" i="17"/>
  <c r="K38" i="17"/>
  <c r="O52" i="20"/>
  <c r="N30" i="4" l="1"/>
  <c r="O30" i="4" s="1"/>
  <c r="N54" i="4"/>
  <c r="N50" i="4"/>
  <c r="N46" i="4"/>
  <c r="N55" i="4"/>
  <c r="N47" i="4"/>
  <c r="N31" i="4"/>
  <c r="N53" i="4"/>
  <c r="N57" i="4"/>
  <c r="N52" i="4"/>
  <c r="N48" i="4"/>
  <c r="N51" i="4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3" i="30"/>
  <c r="O12" i="30"/>
  <c r="O11" i="30"/>
  <c r="O10" i="30"/>
  <c r="O9" i="30"/>
  <c r="O8" i="30"/>
  <c r="O7" i="30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3" i="29"/>
  <c r="O12" i="29"/>
  <c r="O11" i="29"/>
  <c r="O10" i="29"/>
  <c r="O9" i="29"/>
  <c r="O8" i="29"/>
  <c r="O7" i="29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" i="27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O9" i="24"/>
  <c r="O8" i="24"/>
  <c r="O7" i="24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O9" i="23"/>
  <c r="O8" i="23"/>
  <c r="O7" i="23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O9" i="21"/>
  <c r="O8" i="21"/>
  <c r="O7" i="21"/>
  <c r="O62" i="20"/>
  <c r="O61" i="20"/>
  <c r="O60" i="20"/>
  <c r="O59" i="20"/>
  <c r="O58" i="20"/>
  <c r="O57" i="20"/>
  <c r="O55" i="20"/>
  <c r="O54" i="20"/>
  <c r="O53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O9" i="20"/>
  <c r="O8" i="20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8" i="4" l="1"/>
  <c r="O15" i="4"/>
  <c r="O14" i="4" l="1"/>
  <c r="O36" i="4" l="1"/>
  <c r="O37" i="4"/>
  <c r="O38" i="4"/>
  <c r="O39" i="4"/>
  <c r="O40" i="4"/>
  <c r="O41" i="4"/>
  <c r="O32" i="4"/>
  <c r="O33" i="4"/>
  <c r="O34" i="4"/>
  <c r="O35" i="4"/>
  <c r="O45" i="4" l="1"/>
  <c r="O44" i="4"/>
  <c r="O43" i="4"/>
  <c r="O42" i="4"/>
  <c r="O53" i="4" l="1"/>
  <c r="O62" i="4" l="1"/>
  <c r="O61" i="4"/>
  <c r="O60" i="4"/>
  <c r="O59" i="4"/>
  <c r="O58" i="4"/>
  <c r="O57" i="4"/>
  <c r="O55" i="4"/>
  <c r="O54" i="4"/>
  <c r="O52" i="4"/>
  <c r="O51" i="4"/>
  <c r="O50" i="4"/>
  <c r="O49" i="4"/>
  <c r="O48" i="4"/>
  <c r="O47" i="4"/>
  <c r="O46" i="4"/>
  <c r="O31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3" i="4"/>
  <c r="O12" i="4"/>
  <c r="O11" i="4"/>
  <c r="O10" i="4"/>
  <c r="O9" i="4"/>
  <c r="O7" i="4"/>
  <c r="O56" i="20" l="1"/>
  <c r="O56" i="4" l="1"/>
  <c r="O64" i="22"/>
  <c r="N64" i="17"/>
</calcChain>
</file>

<file path=xl/sharedStrings.xml><?xml version="1.0" encoding="utf-8"?>
<sst xmlns="http://schemas.openxmlformats.org/spreadsheetml/2006/main" count="8100" uniqueCount="214">
  <si>
    <t>DOCUMENTO</t>
  </si>
  <si>
    <t>PE1R1</t>
  </si>
  <si>
    <t>PROPIETARIO</t>
  </si>
  <si>
    <t>Miguel A. de la Torre</t>
  </si>
  <si>
    <t>REV.</t>
  </si>
  <si>
    <t>INDICADOR</t>
  </si>
  <si>
    <t>PROCESO</t>
  </si>
  <si>
    <t>PE1</t>
  </si>
  <si>
    <t>PE2</t>
  </si>
  <si>
    <t>PC1</t>
  </si>
  <si>
    <t>PA3</t>
  </si>
  <si>
    <t>PA2</t>
  </si>
  <si>
    <t>PC3</t>
  </si>
  <si>
    <t>PA5</t>
  </si>
  <si>
    <t>PA4</t>
  </si>
  <si>
    <t>PC6</t>
  </si>
  <si>
    <t>TIPO</t>
  </si>
  <si>
    <t>PC2</t>
  </si>
  <si>
    <t>Horas improductivas</t>
  </si>
  <si>
    <t>PC4</t>
  </si>
  <si>
    <t>PC5</t>
  </si>
  <si>
    <t>Control de entregas urgentes</t>
  </si>
  <si>
    <t>PA1</t>
  </si>
  <si>
    <t>PA6</t>
  </si>
  <si>
    <t>EFICIENCIA</t>
  </si>
  <si>
    <t>EFICACIA</t>
  </si>
  <si>
    <t>Mejora del presupuesto para la producción</t>
  </si>
  <si>
    <t>Rendimiento por sección (linea pintura)</t>
  </si>
  <si>
    <t>Rendimiento por operario (O.C.)</t>
  </si>
  <si>
    <t>Suplementos de flete</t>
  </si>
  <si>
    <t>Nº de facturas no aceptadas por clientes</t>
  </si>
  <si>
    <t>Cumplimiento plazos de facturación</t>
  </si>
  <si>
    <t>Cumplimiento plan de auditorías</t>
  </si>
  <si>
    <t>% acciones fuera de plazo</t>
  </si>
  <si>
    <t>Evaluación periódica proveedores (calidad)</t>
  </si>
  <si>
    <t>Evaluación periódica proveedores (entregas)</t>
  </si>
  <si>
    <t>Mantenimiento costes de las compras</t>
  </si>
  <si>
    <t>Nº de incidentes internos</t>
  </si>
  <si>
    <t>PPM´s internas</t>
  </si>
  <si>
    <t>Nº de incidentes clientes GESTAMP</t>
  </si>
  <si>
    <t>PPM´s cliente GESTAMP</t>
  </si>
  <si>
    <t>Nº de incidentes cliente T. Corral</t>
  </si>
  <si>
    <t>PPM´s cliente T. Corral</t>
  </si>
  <si>
    <t>Nº de incidentes cliente KNORR-BREMSE</t>
  </si>
  <si>
    <t>PPM´s cliente KNORR-BREMSE</t>
  </si>
  <si>
    <t>Costes de no calidad internos</t>
  </si>
  <si>
    <t>Costes de no calidad externos</t>
  </si>
  <si>
    <t>Contestación incidentes en fecha</t>
  </si>
  <si>
    <t xml:space="preserve">PA5 </t>
  </si>
  <si>
    <t>Tasa de cumplimiento de calibraciones</t>
  </si>
  <si>
    <t>% de realización de verificaciones internas</t>
  </si>
  <si>
    <t>Copias de seguridad realizadas en fecha</t>
  </si>
  <si>
    <t>PA7</t>
  </si>
  <si>
    <t>Nº de documentos no controlados</t>
  </si>
  <si>
    <t>MÉTODO DE CÁLCULO</t>
  </si>
  <si>
    <t>FRECUENCIA REVISIÓN</t>
  </si>
  <si>
    <t>RESPONSABLE PRESENTACIÓN</t>
  </si>
  <si>
    <t>OBJETIVO AÑO ANTERIOR</t>
  </si>
  <si>
    <t>RESULTADO AÑO ANTERIOR</t>
  </si>
  <si>
    <t>MÁX/MÍN</t>
  </si>
  <si>
    <t>GRÁFICO (RUTA)</t>
  </si>
  <si>
    <t>COMENTARIO/CAUSAS</t>
  </si>
  <si>
    <t>ACCIONES DERIVADAS</t>
  </si>
  <si>
    <t>RESPONS.</t>
  </si>
  <si>
    <t>PLAZO</t>
  </si>
  <si>
    <t>CIERRE</t>
  </si>
  <si>
    <t>Auditorias planificadas frente a auditorias realizadas en fecha</t>
  </si>
  <si>
    <t>ANUAL</t>
  </si>
  <si>
    <t>MIN</t>
  </si>
  <si>
    <t xml:space="preserve">Acciones correctivas fuera de plazo </t>
  </si>
  <si>
    <t>TRIMESTRAL</t>
  </si>
  <si>
    <t>MAX</t>
  </si>
  <si>
    <t xml:space="preserve">Nº de incidentes internos declarados </t>
  </si>
  <si>
    <t>MENSUAL</t>
  </si>
  <si>
    <t>Piezas rechazadas por millon de piezas fabricadas.</t>
  </si>
  <si>
    <t>Nº de incidentes recibidos - Acumulado anual</t>
  </si>
  <si>
    <t>Piezas rechazadas técnicas por millon de piezas entregadas</t>
  </si>
  <si>
    <t>% costes de fallos internos  / facturación</t>
  </si>
  <si>
    <t>% costes de fallos externos/ facturacion</t>
  </si>
  <si>
    <t>%  de contestaciones en fecha</t>
  </si>
  <si>
    <t>% equipos dentro del plazo de calibración</t>
  </si>
  <si>
    <t>% verificaciones realizadas/planificadas</t>
  </si>
  <si>
    <t>Nº de copias de seguridad planificadas  en fecha planificadas</t>
  </si>
  <si>
    <t>Nº de documentos encontrados  que no estén reflejados en el sistema de gestión de calidad</t>
  </si>
  <si>
    <t>Javier Gonzalez</t>
  </si>
  <si>
    <t>Natanael López</t>
  </si>
  <si>
    <t>Jesús Colmenero</t>
  </si>
  <si>
    <t>Rafael Soriano</t>
  </si>
  <si>
    <t>Juan A. Anguita</t>
  </si>
  <si>
    <t>RESUMEN AÑO</t>
  </si>
  <si>
    <t>MAYO</t>
  </si>
  <si>
    <t>ABRIL</t>
  </si>
  <si>
    <t>MARZO</t>
  </si>
  <si>
    <t>FEBRERO</t>
  </si>
  <si>
    <t>ENERO</t>
  </si>
  <si>
    <t>Ordenes correctivas generadas de una revisión "Predictiva"</t>
  </si>
  <si>
    <t>Rentabiliddad del negocio</t>
  </si>
  <si>
    <t>Personal sobre ventas</t>
  </si>
  <si>
    <t>Tendencia en la evolución del resultado económico</t>
  </si>
  <si>
    <t>Porcentaje de las amortizaciones sobre el  total de ventas del periodo</t>
  </si>
  <si>
    <t>Nº de sugerencias presentadas del periodo en valor absoluto</t>
  </si>
  <si>
    <t>Javier Navarro</t>
  </si>
  <si>
    <t>Personal de Estructura</t>
  </si>
  <si>
    <t>Personal indefinido</t>
  </si>
  <si>
    <t>Accidentes leves con baja medica</t>
  </si>
  <si>
    <t>Accidentes graves</t>
  </si>
  <si>
    <t>Nivel de absentismo</t>
  </si>
  <si>
    <t>Satisfaccion laboral</t>
  </si>
  <si>
    <t>Aumento/disminucion satisfacción personal</t>
  </si>
  <si>
    <t>Personal estructura / Total mano de obra</t>
  </si>
  <si>
    <t>Personal indefinido/ Total mano de obra</t>
  </si>
  <si>
    <t>Nº Accidentes del periodo / Total mano de obra</t>
  </si>
  <si>
    <t>Total del periodo en valor absoluto</t>
  </si>
  <si>
    <t>Porcentaje sobre el total de horas trabajadas</t>
  </si>
  <si>
    <t>Fórmula del PA3R8</t>
  </si>
  <si>
    <t>Comparación entre años consecutivos</t>
  </si>
  <si>
    <t>Porcentaje de proveedores tipo A sobre el total de proveedores evaluados</t>
  </si>
  <si>
    <t>Porcentaje de proveedores con puntuación mayor de 75 sobre el total de proveedores aprobados</t>
  </si>
  <si>
    <t>Porcentaje que suponen las compras de suministros y materia prima sobre el total facturado</t>
  </si>
  <si>
    <t>COMENTARIO EVOLUCIÓN OBJETIVO</t>
  </si>
  <si>
    <t>Diversificación de la cartera clientes</t>
  </si>
  <si>
    <t>Incremento porcentual de ventas sobre el periodo n-1</t>
  </si>
  <si>
    <t>Porcentaje de la facturación del cliente principal sobre facturación total mdel periodo</t>
  </si>
  <si>
    <t>Planificado frente a producido</t>
  </si>
  <si>
    <t>Porcentaje de las piezas planificadas en linea de pintura frente a las realmente producidas en el periodo</t>
  </si>
  <si>
    <t>Horas perdidas en planificación por recuperaciones</t>
  </si>
  <si>
    <t>Nº de horas invertidas en la linea de producción en recuperaciones sobre el total de lo planificado</t>
  </si>
  <si>
    <t>Facturación media por operario (MOD)</t>
  </si>
  <si>
    <t>Total de ventas frente a dias laborables de Mano de Obra Directa (MOD)</t>
  </si>
  <si>
    <t>Porcentaje de (suministros+M. primas+Coste de mano de obra) sobre el total de ventas del periodo</t>
  </si>
  <si>
    <t>Rendimiento  ponderado de la sección de operaciones complementarias</t>
  </si>
  <si>
    <t>Rendimiento ponderado de la linea de pintura</t>
  </si>
  <si>
    <t>Nº de horas invertidas en realizar tareas no productivas</t>
  </si>
  <si>
    <t xml:space="preserve">Porcentaje del total de referencias urgentes pedidas por el cliente frente a las entregadas </t>
  </si>
  <si>
    <t>Nº de transportes urgentes realizados en el periodo por incumplimiento de las entregas</t>
  </si>
  <si>
    <t>Envíos correctos entre el total de envíos</t>
  </si>
  <si>
    <t>Nivel de entrega o Tasa de servicio GESTAMP</t>
  </si>
  <si>
    <t>Nivel de entrega o Tasa de servicio , resto de clientes</t>
  </si>
  <si>
    <t>Nº de facturas en valor absoluto no aceptadas por los clientes debido a errores en estas</t>
  </si>
  <si>
    <t>Retraso en más de dos días laborables mensuales 15/30</t>
  </si>
  <si>
    <t xml:space="preserve"> Satisfacción global del cliente</t>
  </si>
  <si>
    <t>Puntuación obtenida en la encuesta de satisfacción</t>
  </si>
  <si>
    <t>Nº de atributos insatisfactorios en encuesta de satisfacción clientes</t>
  </si>
  <si>
    <t>Porcentaje de respuestas con puntuación inferior al objetivo obtenidas en las encuestas de satisfacción cliente</t>
  </si>
  <si>
    <t>Porcentaje de beneficio antes de impuestos del periodo sobre la facturación</t>
  </si>
  <si>
    <t>Total de remuneración trabajadores frente a total de ventas del periodo analizado</t>
  </si>
  <si>
    <t>Nº de sugerencias presentadas</t>
  </si>
  <si>
    <t>Porcentaje de sugerencias  implantadas frente a presentadas</t>
  </si>
  <si>
    <t>Porcentaje de las acciones que se han implantado con éxito frente a las presentadas en el periodo analizado</t>
  </si>
  <si>
    <t>Reducción costes en mejoras</t>
  </si>
  <si>
    <t>Porcentaje de reducción de costes como consecuencia de la implantación eficaz de mejoras</t>
  </si>
  <si>
    <t>Crecimiento de ventas</t>
  </si>
  <si>
    <t>JUNIO</t>
  </si>
  <si>
    <t>JULIO</t>
  </si>
  <si>
    <t>AGOSTO</t>
  </si>
  <si>
    <t>SEPTIEMBRE</t>
  </si>
  <si>
    <t>OCTUBRE</t>
  </si>
  <si>
    <t>NOVIEMBRE</t>
  </si>
  <si>
    <t>DICIEMBRE</t>
  </si>
  <si>
    <t>Nº de incidentes cliente COMPIN</t>
  </si>
  <si>
    <t>PPM´s cliente COMPIN</t>
  </si>
  <si>
    <t>-</t>
  </si>
  <si>
    <t>Pdte</t>
  </si>
  <si>
    <t>OK</t>
  </si>
  <si>
    <t xml:space="preserve"> NO OK</t>
  </si>
  <si>
    <t>NO OK</t>
  </si>
  <si>
    <t>REVISIÓN ANUAL</t>
  </si>
  <si>
    <t>OK. Se decide bajar el nivel de indicador debido a los resultados del año anterior y para intentar mejorar los resultados</t>
  </si>
  <si>
    <t>Debido a que los meses de agosto y diciembre hacen que el indicador en el 3T y 4T no sea objetivo, este año usaremos solo para la media, los meses representativos en dichos trimestres.</t>
  </si>
  <si>
    <t>Se reduce el nivel de indicador para 2017.</t>
  </si>
  <si>
    <t>Aumento del nivel de ref del indicador.</t>
  </si>
  <si>
    <t>Revisión anual</t>
  </si>
  <si>
    <t xml:space="preserve"> EVOLUCIÓN DE INDICADORES 2018</t>
  </si>
  <si>
    <t>NIVEL INDICADOR 2018</t>
  </si>
  <si>
    <t>RESULTADO 2018 (ACUMULADO)</t>
  </si>
  <si>
    <t>ENERO 2018</t>
  </si>
  <si>
    <t>FEBRERO 2018</t>
  </si>
  <si>
    <t>MARZO 2018</t>
  </si>
  <si>
    <t>ABRIL 2018</t>
  </si>
  <si>
    <t>MAYO 2018</t>
  </si>
  <si>
    <t>JUNIO 2018</t>
  </si>
  <si>
    <t>JULIO 2018</t>
  </si>
  <si>
    <t>AGOSTO 2018</t>
  </si>
  <si>
    <t>SEPTIEMBRE 2018</t>
  </si>
  <si>
    <t>OCTUBRE 2018</t>
  </si>
  <si>
    <t>NOVIEMBRE 2018</t>
  </si>
  <si>
    <t>DICIEMBRE 2018</t>
  </si>
  <si>
    <t>Nº de correctivos derivados de MTO Preventivo</t>
  </si>
  <si>
    <t>COMENTARIO</t>
  </si>
  <si>
    <t>CAMBIO DE MÉTODO DE CÁLCULO, PASANDO DE 8 ORDENES MENSUALES A 5.</t>
  </si>
  <si>
    <t>CAMBIO DE MÉTODO DE CÁLCULO, PASANDO DE 1 H A 8 H, POR CONSIDERARLO MÁS RAZONABLE.</t>
  </si>
  <si>
    <t>Número de máquina con un valor superior a 5  O.M.Correc. mensuales</t>
  </si>
  <si>
    <t>Ordenes de O.M.Preventivo, ejecutadas en plazo (4 días) .</t>
  </si>
  <si>
    <t>Número de "Paradas de máquina" cuya reparación sea superior a 8 horas.</t>
  </si>
  <si>
    <t>%Ord. Mant.Preventivo planificadas frente a ejecutadas en plazo</t>
  </si>
  <si>
    <t>% Máquinas con mayor Nº de Ord.Mant. Correctivas</t>
  </si>
  <si>
    <t>Nº Máquinas con paradas productivas (Tiempo de reparacón)</t>
  </si>
  <si>
    <t>Nº Máquinas con paradas productivas (Tiempo de reacción)</t>
  </si>
  <si>
    <t>Número de "Paradas de máquina" cuya reparación se inicie después de 1h de la incidencia</t>
  </si>
  <si>
    <t>NUEVO INDICADOR DESTINADO A MEDIR EL TIEMPO DE REACCIÓN ANTE UN MANT.CORRECTIVO CON PARADA DE MAQ.</t>
  </si>
  <si>
    <t>Mejora Nº88</t>
  </si>
  <si>
    <t>Este mes, dos proveedores se retrasan en sus entregas</t>
  </si>
  <si>
    <t xml:space="preserve">Facturación media por operario </t>
  </si>
  <si>
    <t xml:space="preserve">Total de ventas de días producidos entre total de operarios </t>
  </si>
  <si>
    <t>Manuel Martinez</t>
  </si>
  <si>
    <t>Número de horas por parada de productiva de máquinas</t>
  </si>
  <si>
    <t xml:space="preserve">Nº de horas  máquina/instalación parada a lo largo de un mes  </t>
  </si>
  <si>
    <t>Manuel Aguilar</t>
  </si>
  <si>
    <t>Facturación media por operario</t>
  </si>
  <si>
    <t>mejora 89 (pte terminar). Mejora 90 SESEÑA</t>
  </si>
  <si>
    <t>133/119</t>
  </si>
  <si>
    <t>29/28</t>
  </si>
  <si>
    <t>DATOS PARA INDICADORES 2018.xlsx</t>
  </si>
  <si>
    <t>\\10.0.0.6\calidad\INDICADORES\2018\CUADRO EVOLUCIÓN INDICADORES 2018 Rev 5 (hasta mayo 2018).pdf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</si>
</sst>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24"/>
      <name val="Wingdings"/>
      <charset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</font>
    <font>
      <b/>
      <i/>
      <sz val="18"/>
      <color theme="1"/>
      <name val="Calibri"/>
      <family val="2"/>
      <scheme val="minor"/>
    </font>
    <font>
      <sz val="8"/>
      <color theme="1"/>
      <name val="Times New Roman"/>
      <family val="1"/>
    </font>
    <font>
      <sz val="10"/>
      <name val="Calibri"/>
      <family val="2"/>
      <scheme val="minor"/>
    </font>
    <font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7" fillId="0" borderId="0"/>
    <xf numFmtId="0" fontId="23" fillId="0" borderId="0" applyNumberFormat="0" applyFill="0" applyBorder="0" applyAlignment="0" applyProtection="0"/>
  </cellStyleXfs>
  <cellXfs count="158">
    <xf numFmtId="0" fontId="0" fillId="0" borderId="0" xfId="0"/>
    <xf numFmtId="0" fontId="2" fillId="0" borderId="0" xfId="0" applyFont="1" applyAlignment="1"/>
    <xf numFmtId="0" fontId="5" fillId="4" borderId="10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6" xfId="0" applyFont="1" applyFill="1" applyBorder="1" applyAlignment="1">
      <alignment vertical="center"/>
    </xf>
    <xf numFmtId="10" fontId="5" fillId="0" borderId="10" xfId="1" applyNumberFormat="1" applyFont="1" applyFill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0" fontId="13" fillId="0" borderId="10" xfId="1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0" fillId="4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10" fontId="0" fillId="0" borderId="10" xfId="1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10" fontId="17" fillId="0" borderId="10" xfId="1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3" fillId="0" borderId="10" xfId="0" applyFont="1" applyFill="1" applyBorder="1" applyAlignment="1">
      <alignment horizontal="center" vertical="center" wrapText="1"/>
    </xf>
    <xf numFmtId="10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9" fontId="10" fillId="0" borderId="10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10" fontId="16" fillId="0" borderId="10" xfId="1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" fontId="22" fillId="0" borderId="11" xfId="0" applyNumberFormat="1" applyFont="1" applyFill="1" applyBorder="1" applyAlignment="1">
      <alignment horizontal="center" vertical="center" wrapText="1"/>
    </xf>
    <xf numFmtId="9" fontId="22" fillId="0" borderId="10" xfId="1" applyFont="1" applyFill="1" applyBorder="1" applyAlignment="1">
      <alignment horizontal="center" vertical="center" wrapText="1"/>
    </xf>
    <xf numFmtId="1" fontId="0" fillId="0" borderId="10" xfId="0" applyNumberFormat="1" applyFont="1" applyFill="1" applyBorder="1" applyAlignment="1">
      <alignment horizontal="center" vertical="center"/>
    </xf>
    <xf numFmtId="9" fontId="0" fillId="0" borderId="2" xfId="0" applyNumberFormat="1" applyFont="1" applyFill="1" applyBorder="1" applyAlignment="1">
      <alignment horizontal="center" vertical="center"/>
    </xf>
    <xf numFmtId="1" fontId="0" fillId="4" borderId="10" xfId="0" applyNumberFormat="1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 wrapText="1"/>
    </xf>
    <xf numFmtId="9" fontId="0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vertical="center" wrapText="1"/>
    </xf>
    <xf numFmtId="10" fontId="0" fillId="0" borderId="10" xfId="0" applyNumberFormat="1" applyFont="1" applyFill="1" applyBorder="1" applyAlignment="1">
      <alignment horizontal="center" vertical="center"/>
    </xf>
    <xf numFmtId="9" fontId="0" fillId="0" borderId="10" xfId="1" applyNumberFormat="1" applyFont="1" applyFill="1" applyBorder="1" applyAlignment="1">
      <alignment horizontal="center" vertical="center"/>
    </xf>
    <xf numFmtId="10" fontId="0" fillId="4" borderId="10" xfId="0" applyNumberFormat="1" applyFont="1" applyFill="1" applyBorder="1" applyAlignment="1">
      <alignment horizontal="center" vertical="center"/>
    </xf>
    <xf numFmtId="10" fontId="13" fillId="0" borderId="10" xfId="0" applyNumberFormat="1" applyFont="1" applyFill="1" applyBorder="1" applyAlignment="1">
      <alignment horizontal="center" vertical="center"/>
    </xf>
    <xf numFmtId="9" fontId="0" fillId="0" borderId="2" xfId="1" applyFont="1" applyFill="1" applyBorder="1" applyAlignment="1">
      <alignment horizontal="center" vertical="center"/>
    </xf>
    <xf numFmtId="9" fontId="0" fillId="0" borderId="10" xfId="1" applyFont="1" applyFill="1" applyBorder="1" applyAlignment="1">
      <alignment horizontal="center" vertical="center"/>
    </xf>
    <xf numFmtId="9" fontId="22" fillId="0" borderId="11" xfId="1" applyFont="1" applyFill="1" applyBorder="1" applyAlignment="1">
      <alignment horizontal="center" vertical="center" wrapText="1"/>
    </xf>
    <xf numFmtId="10" fontId="22" fillId="0" borderId="11" xfId="0" applyNumberFormat="1" applyFont="1" applyFill="1" applyBorder="1" applyAlignment="1">
      <alignment horizontal="center" vertical="center" wrapText="1"/>
    </xf>
    <xf numFmtId="9" fontId="0" fillId="4" borderId="10" xfId="1" applyFont="1" applyFill="1" applyBorder="1" applyAlignment="1">
      <alignment horizontal="center" vertical="center"/>
    </xf>
    <xf numFmtId="10" fontId="0" fillId="4" borderId="10" xfId="1" applyNumberFormat="1" applyFont="1" applyFill="1" applyBorder="1" applyAlignment="1">
      <alignment horizontal="center" vertical="center"/>
    </xf>
    <xf numFmtId="9" fontId="0" fillId="4" borderId="10" xfId="1" applyNumberFormat="1" applyFont="1" applyFill="1" applyBorder="1" applyAlignment="1">
      <alignment horizontal="center" vertical="center"/>
    </xf>
    <xf numFmtId="10" fontId="16" fillId="4" borderId="10" xfId="0" applyNumberFormat="1" applyFont="1" applyFill="1" applyBorder="1" applyAlignment="1">
      <alignment horizontal="center" vertical="center"/>
    </xf>
    <xf numFmtId="0" fontId="23" fillId="0" borderId="2" xfId="13" applyFill="1" applyBorder="1" applyAlignment="1">
      <alignment horizontal="center" vertical="center" wrapText="1"/>
    </xf>
    <xf numFmtId="0" fontId="23" fillId="0" borderId="10" xfId="13" applyFill="1" applyBorder="1" applyAlignment="1">
      <alignment horizontal="center" vertical="center" wrapText="1"/>
    </xf>
    <xf numFmtId="2" fontId="0" fillId="4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horizontal="center" vertical="center" wrapText="1"/>
    </xf>
    <xf numFmtId="14" fontId="15" fillId="0" borderId="10" xfId="0" applyNumberFormat="1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3" fillId="4" borderId="10" xfId="13" applyFill="1" applyBorder="1" applyAlignment="1">
      <alignment horizontal="center" vertical="center"/>
    </xf>
    <xf numFmtId="10" fontId="22" fillId="0" borderId="11" xfId="1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vertical="center" wrapText="1" shrinkToFit="1"/>
    </xf>
    <xf numFmtId="0" fontId="0" fillId="6" borderId="10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left" vertical="center" wrapText="1"/>
    </xf>
    <xf numFmtId="0" fontId="24" fillId="0" borderId="10" xfId="0" applyFont="1" applyFill="1" applyBorder="1" applyAlignment="1">
      <alignment horizontal="left" vertical="center" wrapText="1"/>
    </xf>
    <xf numFmtId="10" fontId="22" fillId="0" borderId="10" xfId="0" applyNumberFormat="1" applyFont="1" applyFill="1" applyBorder="1" applyAlignment="1">
      <alignment horizontal="center" vertical="center" wrapText="1"/>
    </xf>
    <xf numFmtId="9" fontId="1" fillId="4" borderId="10" xfId="1" applyFont="1" applyFill="1" applyBorder="1" applyAlignment="1">
      <alignment horizontal="center" vertical="center"/>
    </xf>
    <xf numFmtId="9" fontId="1" fillId="0" borderId="10" xfId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0" fontId="22" fillId="0" borderId="10" xfId="1" applyNumberFormat="1" applyFont="1" applyFill="1" applyBorder="1" applyAlignment="1">
      <alignment horizontal="center" vertical="center" wrapText="1"/>
    </xf>
    <xf numFmtId="10" fontId="1" fillId="4" borderId="10" xfId="1" applyNumberFormat="1" applyFont="1" applyFill="1" applyBorder="1" applyAlignment="1">
      <alignment horizontal="center" vertical="center"/>
    </xf>
    <xf numFmtId="10" fontId="1" fillId="0" borderId="10" xfId="1" applyNumberFormat="1" applyFont="1" applyFill="1" applyBorder="1" applyAlignment="1">
      <alignment horizontal="center" vertical="center"/>
    </xf>
    <xf numFmtId="0" fontId="0" fillId="0" borderId="10" xfId="0" applyBorder="1"/>
    <xf numFmtId="0" fontId="5" fillId="4" borderId="10" xfId="0" applyFont="1" applyFill="1" applyBorder="1" applyAlignment="1">
      <alignment vertical="center" wrapText="1"/>
    </xf>
    <xf numFmtId="0" fontId="0" fillId="4" borderId="10" xfId="0" applyFill="1" applyBorder="1"/>
    <xf numFmtId="0" fontId="3" fillId="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top" wrapText="1"/>
    </xf>
    <xf numFmtId="0" fontId="13" fillId="4" borderId="10" xfId="0" applyFont="1" applyFill="1" applyBorder="1" applyAlignment="1">
      <alignment horizontal="center" vertical="center" wrapText="1" shrinkToFit="1"/>
    </xf>
    <xf numFmtId="10" fontId="10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 shrinkToFit="1"/>
    </xf>
    <xf numFmtId="1" fontId="0" fillId="0" borderId="2" xfId="0" applyNumberFormat="1" applyFont="1" applyFill="1" applyBorder="1" applyAlignment="1">
      <alignment horizontal="center" vertical="center"/>
    </xf>
    <xf numFmtId="0" fontId="0" fillId="4" borderId="0" xfId="0" applyFill="1"/>
    <xf numFmtId="0" fontId="0" fillId="4" borderId="10" xfId="0" applyNumberFormat="1" applyFont="1" applyFill="1" applyBorder="1" applyAlignment="1">
      <alignment horizontal="center" vertical="center"/>
    </xf>
    <xf numFmtId="0" fontId="3" fillId="9" borderId="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4" fillId="3" borderId="12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horizontal="left" vertical="center"/>
    </xf>
    <xf numFmtId="0" fontId="4" fillId="3" borderId="14" xfId="0" applyFont="1" applyFill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5" borderId="12" xfId="0" applyFont="1" applyFill="1" applyBorder="1" applyAlignment="1">
      <alignment horizontal="left" vertical="center"/>
    </xf>
    <xf numFmtId="0" fontId="8" fillId="5" borderId="12" xfId="0" applyFont="1" applyFill="1" applyBorder="1" applyAlignment="1">
      <alignment horizontal="left" vertical="center"/>
    </xf>
    <xf numFmtId="0" fontId="4" fillId="5" borderId="14" xfId="0" applyFont="1" applyFill="1" applyBorder="1" applyAlignment="1">
      <alignment horizontal="left" vertical="center"/>
    </xf>
    <xf numFmtId="0" fontId="0" fillId="9" borderId="16" xfId="0" applyFill="1" applyBorder="1"/>
    <xf numFmtId="0" fontId="0" fillId="5" borderId="17" xfId="0" applyFill="1" applyBorder="1"/>
    <xf numFmtId="0" fontId="0" fillId="8" borderId="17" xfId="0" applyFill="1" applyBorder="1"/>
    <xf numFmtId="0" fontId="0" fillId="7" borderId="17" xfId="0" applyFill="1" applyBorder="1"/>
    <xf numFmtId="0" fontId="0" fillId="7" borderId="18" xfId="0" applyFill="1" applyBorder="1"/>
    <xf numFmtId="165" fontId="0" fillId="0" borderId="10" xfId="0" applyNumberFormat="1" applyFont="1" applyFill="1" applyBorder="1" applyAlignment="1">
      <alignment horizontal="center" vertical="center"/>
    </xf>
    <xf numFmtId="4" fontId="0" fillId="4" borderId="10" xfId="0" applyNumberFormat="1" applyFont="1" applyFill="1" applyBorder="1" applyAlignment="1">
      <alignment horizontal="center" vertical="center"/>
    </xf>
    <xf numFmtId="3" fontId="0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4" fillId="5" borderId="10" xfId="0" applyFont="1" applyFill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1" fontId="1" fillId="0" borderId="10" xfId="0" applyNumberFormat="1" applyFont="1" applyFill="1" applyBorder="1" applyAlignment="1">
      <alignment horizontal="center" vertical="center"/>
    </xf>
    <xf numFmtId="9" fontId="1" fillId="0" borderId="2" xfId="1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" fontId="1" fillId="0" borderId="10" xfId="1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9" fontId="22" fillId="0" borderId="10" xfId="0" applyNumberFormat="1" applyFont="1" applyFill="1" applyBorder="1" applyAlignment="1">
      <alignment horizontal="center" vertical="center" wrapText="1"/>
    </xf>
    <xf numFmtId="10" fontId="0" fillId="0" borderId="10" xfId="1" applyNumberFormat="1" applyFont="1" applyFill="1" applyBorder="1" applyAlignment="1">
      <alignment horizontal="center" vertical="center" wrapText="1"/>
    </xf>
    <xf numFmtId="9" fontId="1" fillId="0" borderId="10" xfId="1" applyFont="1" applyFill="1" applyBorder="1" applyAlignment="1">
      <alignment horizontal="center" vertical="center" wrapText="1"/>
    </xf>
    <xf numFmtId="9" fontId="0" fillId="0" borderId="10" xfId="1" applyFont="1" applyFill="1" applyBorder="1" applyAlignment="1">
      <alignment horizontal="center" vertical="center" wrapText="1"/>
    </xf>
    <xf numFmtId="10" fontId="1" fillId="0" borderId="10" xfId="1" applyNumberFormat="1" applyFont="1" applyFill="1" applyBorder="1" applyAlignment="1">
      <alignment horizontal="center" vertical="center" wrapText="1"/>
    </xf>
    <xf numFmtId="166" fontId="0" fillId="0" borderId="10" xfId="1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</cellXfs>
  <cellStyles count="14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Hipervínculo" xfId="13" builtinId="8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8"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0099"/>
      <color rgb="FF1E28FA"/>
      <color rgb="FF66FF33"/>
      <color rgb="FF0000FF"/>
      <color rgb="FFFF6600"/>
      <color rgb="FFFFFFCC"/>
      <color rgb="FFFFFF99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0</xdr:row>
          <xdr:rowOff>190500</xdr:rowOff>
        </xdr:from>
        <xdr:to>
          <xdr:col>1</xdr:col>
          <xdr:colOff>2038350</xdr:colOff>
          <xdr:row>3</xdr:row>
          <xdr:rowOff>180975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161925</xdr:rowOff>
        </xdr:from>
        <xdr:to>
          <xdr:col>1</xdr:col>
          <xdr:colOff>1685925</xdr:colOff>
          <xdr:row>3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DATOS%20PARA%20INDICADORES%202018.xlsx" TargetMode="External"/><Relationship Id="rId21" Type="http://schemas.openxmlformats.org/officeDocument/2006/relationships/hyperlink" Target="DATOS%20PARA%20INDICADORES%202018.xlsx" TargetMode="External"/><Relationship Id="rId42" Type="http://schemas.openxmlformats.org/officeDocument/2006/relationships/hyperlink" Target="DATOS%20PARA%20INDICADORES%202018.xlsx" TargetMode="External"/><Relationship Id="rId47" Type="http://schemas.openxmlformats.org/officeDocument/2006/relationships/hyperlink" Target="DATOS%20PARA%20INDICADORES%202018.xlsx" TargetMode="External"/><Relationship Id="rId63" Type="http://schemas.openxmlformats.org/officeDocument/2006/relationships/hyperlink" Target="file:///\\10.0.0.6\calidad\INDICADORES\2018\CUADRO%20EVOLUCI&#211;N%20INDICADORES%202018%20Rev%205%20(hasta%20mayo%202018).pdf" TargetMode="External"/><Relationship Id="rId68" Type="http://schemas.openxmlformats.org/officeDocument/2006/relationships/hyperlink" Target="file:///\\10.0.0.6\calidad\INDICADORES\2018\CUADRO%20EVOLUCI&#211;N%20INDICADORES%202018%20Rev%205%20(hasta%20mayo%202018).pdf" TargetMode="External"/><Relationship Id="rId16" Type="http://schemas.openxmlformats.org/officeDocument/2006/relationships/hyperlink" Target="DATOS%20PARA%20INDICADORES%202018.xlsx" TargetMode="External"/><Relationship Id="rId11" Type="http://schemas.openxmlformats.org/officeDocument/2006/relationships/hyperlink" Target="DATOS%20PARA%20INDICADORES%202018.xlsx" TargetMode="External"/><Relationship Id="rId24" Type="http://schemas.openxmlformats.org/officeDocument/2006/relationships/hyperlink" Target="DATOS%20PARA%20INDICADORES%202018.xlsx" TargetMode="External"/><Relationship Id="rId32" Type="http://schemas.openxmlformats.org/officeDocument/2006/relationships/hyperlink" Target="DATOS%20PARA%20INDICADORES%202018.xlsx" TargetMode="External"/><Relationship Id="rId37" Type="http://schemas.openxmlformats.org/officeDocument/2006/relationships/hyperlink" Target="DATOS%20PARA%20INDICADORES%202018.xlsx" TargetMode="External"/><Relationship Id="rId40" Type="http://schemas.openxmlformats.org/officeDocument/2006/relationships/hyperlink" Target="DATOS%20PARA%20INDICADORES%202018.xlsx" TargetMode="External"/><Relationship Id="rId45" Type="http://schemas.openxmlformats.org/officeDocument/2006/relationships/hyperlink" Target="DATOS%20PARA%20INDICADORES%202018.xlsx" TargetMode="External"/><Relationship Id="rId53" Type="http://schemas.openxmlformats.org/officeDocument/2006/relationships/hyperlink" Target="DATOS%20PARA%20INDICADORES%202018.xlsx" TargetMode="External"/><Relationship Id="rId58" Type="http://schemas.openxmlformats.org/officeDocument/2006/relationships/hyperlink" Target="DATOS%20PARA%20INDICADORES%202018.xlsx" TargetMode="External"/><Relationship Id="rId66" Type="http://schemas.openxmlformats.org/officeDocument/2006/relationships/hyperlink" Target="file:///\\10.0.0.6\calidad\INDICADORES\2018\CUADRO%20EVOLUCI&#211;N%20INDICADORES%202018%20Rev%205%20(hasta%20mayo%202018).pdf" TargetMode="External"/><Relationship Id="rId74" Type="http://schemas.openxmlformats.org/officeDocument/2006/relationships/printerSettings" Target="../printerSettings/printerSettings2.bin"/><Relationship Id="rId5" Type="http://schemas.openxmlformats.org/officeDocument/2006/relationships/hyperlink" Target="DATOS%20PARA%20INDICADORES%202018.xlsx" TargetMode="External"/><Relationship Id="rId61" Type="http://schemas.openxmlformats.org/officeDocument/2006/relationships/hyperlink" Target="file:///\\10.0.0.6\calidad\INDICADORES\2018\CUADRO%20EVOLUCI&#211;N%20INDICADORES%202018%20Rev%205%20(hasta%20mayo%202018).pdf" TargetMode="External"/><Relationship Id="rId19" Type="http://schemas.openxmlformats.org/officeDocument/2006/relationships/hyperlink" Target="DATOS%20PARA%20INDICADORES%202018.xlsx" TargetMode="External"/><Relationship Id="rId14" Type="http://schemas.openxmlformats.org/officeDocument/2006/relationships/hyperlink" Target="DATOS%20PARA%20INDICADORES%202018.xlsx" TargetMode="External"/><Relationship Id="rId22" Type="http://schemas.openxmlformats.org/officeDocument/2006/relationships/hyperlink" Target="DATOS%20PARA%20INDICADORES%202018.xlsx" TargetMode="External"/><Relationship Id="rId27" Type="http://schemas.openxmlformats.org/officeDocument/2006/relationships/hyperlink" Target="DATOS%20PARA%20INDICADORES%202018.xlsx" TargetMode="External"/><Relationship Id="rId30" Type="http://schemas.openxmlformats.org/officeDocument/2006/relationships/hyperlink" Target="DATOS%20PARA%20INDICADORES%202018.xlsx" TargetMode="External"/><Relationship Id="rId35" Type="http://schemas.openxmlformats.org/officeDocument/2006/relationships/hyperlink" Target="DATOS%20PARA%20INDICADORES%202018.xlsx" TargetMode="External"/><Relationship Id="rId43" Type="http://schemas.openxmlformats.org/officeDocument/2006/relationships/hyperlink" Target="DATOS%20PARA%20INDICADORES%202018.xlsx" TargetMode="External"/><Relationship Id="rId48" Type="http://schemas.openxmlformats.org/officeDocument/2006/relationships/hyperlink" Target="DATOS%20PARA%20INDICADORES%202018.xlsx" TargetMode="External"/><Relationship Id="rId56" Type="http://schemas.openxmlformats.org/officeDocument/2006/relationships/hyperlink" Target="DATOS%20PARA%20INDICADORES%202018.xlsx" TargetMode="External"/><Relationship Id="rId64" Type="http://schemas.openxmlformats.org/officeDocument/2006/relationships/hyperlink" Target="file:///\\10.0.0.6\calidad\INDICADORES\2018\CUADRO%20EVOLUCI&#211;N%20INDICADORES%202018%20Rev%205%20(hasta%20mayo%202018).pdf" TargetMode="External"/><Relationship Id="rId69" Type="http://schemas.openxmlformats.org/officeDocument/2006/relationships/hyperlink" Target="file:///\\10.0.0.6\calidad\INDICADORES\2018\CUADRO%20EVOLUCI&#211;N%20INDICADORES%202018%20Rev%205%20(hasta%20mayo%202018).pdf" TargetMode="External"/><Relationship Id="rId77" Type="http://schemas.openxmlformats.org/officeDocument/2006/relationships/oleObject" Target="../embeddings/oleObject2.bin"/><Relationship Id="rId8" Type="http://schemas.openxmlformats.org/officeDocument/2006/relationships/hyperlink" Target="DATOS%20PARA%20INDICADORES%202017..xlsx" TargetMode="External"/><Relationship Id="rId51" Type="http://schemas.openxmlformats.org/officeDocument/2006/relationships/hyperlink" Target="DATOS%20PARA%20INDICADORES%202018.xlsx" TargetMode="External"/><Relationship Id="rId72" Type="http://schemas.openxmlformats.org/officeDocument/2006/relationships/hyperlink" Target="DATOS%20PARA%20INDICADORES%202018.xlsx" TargetMode="External"/><Relationship Id="rId3" Type="http://schemas.openxmlformats.org/officeDocument/2006/relationships/hyperlink" Target="DATOS%20PARA%20INDICADORES%202017..xlsx" TargetMode="External"/><Relationship Id="rId12" Type="http://schemas.openxmlformats.org/officeDocument/2006/relationships/hyperlink" Target="DATOS%20PARA%20INDICADORES%202018.xlsx" TargetMode="External"/><Relationship Id="rId17" Type="http://schemas.openxmlformats.org/officeDocument/2006/relationships/hyperlink" Target="DATOS%20PARA%20INDICADORES%202018.xlsx" TargetMode="External"/><Relationship Id="rId25" Type="http://schemas.openxmlformats.org/officeDocument/2006/relationships/hyperlink" Target="DATOS%20PARA%20INDICADORES%202018.xlsx" TargetMode="External"/><Relationship Id="rId33" Type="http://schemas.openxmlformats.org/officeDocument/2006/relationships/hyperlink" Target="DATOS%20PARA%20INDICADORES%202018.xlsx" TargetMode="External"/><Relationship Id="rId38" Type="http://schemas.openxmlformats.org/officeDocument/2006/relationships/hyperlink" Target="DATOS%20PARA%20INDICADORES%202018.xlsx" TargetMode="External"/><Relationship Id="rId46" Type="http://schemas.openxmlformats.org/officeDocument/2006/relationships/hyperlink" Target="DATOS%20PARA%20INDICADORES%202018.xlsx" TargetMode="External"/><Relationship Id="rId59" Type="http://schemas.openxmlformats.org/officeDocument/2006/relationships/hyperlink" Target="file:///\\10.0.0.6\calidad\INDICADORES\2018\CUADRO%20EVOLUCI&#211;N%20INDICADORES%202018%20Rev%205%20(hasta%20mayo%202018).pdf" TargetMode="External"/><Relationship Id="rId67" Type="http://schemas.openxmlformats.org/officeDocument/2006/relationships/hyperlink" Target="file:///\\10.0.0.6\calidad\INDICADORES\2018\CUADRO%20EVOLUCI&#211;N%20INDICADORES%202018%20Rev%205%20(hasta%20mayo%202018).pdf" TargetMode="External"/><Relationship Id="rId20" Type="http://schemas.openxmlformats.org/officeDocument/2006/relationships/hyperlink" Target="DATOS%20PARA%20INDICADORES%202018.xlsx" TargetMode="External"/><Relationship Id="rId41" Type="http://schemas.openxmlformats.org/officeDocument/2006/relationships/hyperlink" Target="DATOS%20PARA%20INDICADORES%202018.xlsx" TargetMode="External"/><Relationship Id="rId54" Type="http://schemas.openxmlformats.org/officeDocument/2006/relationships/hyperlink" Target="DATOS%20PARA%20INDICADORES%202018.xlsx" TargetMode="External"/><Relationship Id="rId62" Type="http://schemas.openxmlformats.org/officeDocument/2006/relationships/hyperlink" Target="file:///\\10.0.0.6\calidad\INDICADORES\2018\CUADRO%20EVOLUCI&#211;N%20INDICADORES%202018%20Rev%205%20(hasta%20mayo%202018).pdf" TargetMode="External"/><Relationship Id="rId70" Type="http://schemas.openxmlformats.org/officeDocument/2006/relationships/hyperlink" Target="DATOS%20PARA%20INDICADORES%202018.xlsx" TargetMode="External"/><Relationship Id="rId75" Type="http://schemas.openxmlformats.org/officeDocument/2006/relationships/drawing" Target="../drawings/drawing2.xml"/><Relationship Id="rId1" Type="http://schemas.openxmlformats.org/officeDocument/2006/relationships/hyperlink" Target="DATOS%20PARA%20INDICADORES%202018.xlsx" TargetMode="External"/><Relationship Id="rId6" Type="http://schemas.openxmlformats.org/officeDocument/2006/relationships/hyperlink" Target="DATOS%20PARA%20INDICADORES%202017..xlsx" TargetMode="External"/><Relationship Id="rId15" Type="http://schemas.openxmlformats.org/officeDocument/2006/relationships/hyperlink" Target="DATOS%20PARA%20INDICADORES%202018.xlsx" TargetMode="External"/><Relationship Id="rId23" Type="http://schemas.openxmlformats.org/officeDocument/2006/relationships/hyperlink" Target="DATOS%20PARA%20INDICADORES%202018.xlsx" TargetMode="External"/><Relationship Id="rId28" Type="http://schemas.openxmlformats.org/officeDocument/2006/relationships/hyperlink" Target="DATOS%20PARA%20INDICADORES%202018.xlsx" TargetMode="External"/><Relationship Id="rId36" Type="http://schemas.openxmlformats.org/officeDocument/2006/relationships/hyperlink" Target="DATOS%20PARA%20INDICADORES%202018.xlsx" TargetMode="External"/><Relationship Id="rId49" Type="http://schemas.openxmlformats.org/officeDocument/2006/relationships/hyperlink" Target="DATOS%20PARA%20INDICADORES%202018.xlsx" TargetMode="External"/><Relationship Id="rId57" Type="http://schemas.openxmlformats.org/officeDocument/2006/relationships/hyperlink" Target="DATOS%20PARA%20INDICADORES%202018.xlsx" TargetMode="External"/><Relationship Id="rId10" Type="http://schemas.openxmlformats.org/officeDocument/2006/relationships/hyperlink" Target="file:///\\Srvesymolin\CALIDAD\INDICADORES\2017\GR&#193;FICOS%20Y%20CUADRO%20EVOLUCI&#211;N%20INDICADORES%20CALIDAD%202017%20Rev%205.xlsx" TargetMode="External"/><Relationship Id="rId31" Type="http://schemas.openxmlformats.org/officeDocument/2006/relationships/hyperlink" Target="DATOS%20PARA%20INDICADORES%202018.xlsx" TargetMode="External"/><Relationship Id="rId44" Type="http://schemas.openxmlformats.org/officeDocument/2006/relationships/hyperlink" Target="DATOS%20PARA%20INDICADORES%202018.xlsx" TargetMode="External"/><Relationship Id="rId52" Type="http://schemas.openxmlformats.org/officeDocument/2006/relationships/hyperlink" Target="DATOS%20PARA%20INDICADORES%202018.xlsx" TargetMode="External"/><Relationship Id="rId60" Type="http://schemas.openxmlformats.org/officeDocument/2006/relationships/hyperlink" Target="file:///\\10.0.0.6\calidad\INDICADORES\2018\CUADRO%20EVOLUCI&#211;N%20INDICADORES%202018%20Rev%205%20(hasta%20mayo%202018).pdf" TargetMode="External"/><Relationship Id="rId65" Type="http://schemas.openxmlformats.org/officeDocument/2006/relationships/hyperlink" Target="file:///\\10.0.0.6\calidad\INDICADORES\2018\CUADRO%20EVOLUCI&#211;N%20INDICADORES%202018%20Rev%205%20(hasta%20mayo%202018).pdf" TargetMode="External"/><Relationship Id="rId73" Type="http://schemas.openxmlformats.org/officeDocument/2006/relationships/hyperlink" Target="DATOS%20PARA%20INDICADORES%202018.xlsx" TargetMode="External"/><Relationship Id="rId78" Type="http://schemas.openxmlformats.org/officeDocument/2006/relationships/image" Target="../media/image1.emf"/><Relationship Id="rId4" Type="http://schemas.openxmlformats.org/officeDocument/2006/relationships/hyperlink" Target="file:///\\10.0.0.6\calidad\INDICADORES\2018\CUADRO%20EVOLUCI&#211;N%20INDICADORES%202018%20Rev%205%20(hasta%20mayo%202018).pdf" TargetMode="External"/><Relationship Id="rId9" Type="http://schemas.openxmlformats.org/officeDocument/2006/relationships/hyperlink" Target="DATOS%20PARA%20INDICADORES%202018.xlsx" TargetMode="External"/><Relationship Id="rId13" Type="http://schemas.openxmlformats.org/officeDocument/2006/relationships/hyperlink" Target="DATOS%20PARA%20INDICADORES%202018.xlsx" TargetMode="External"/><Relationship Id="rId18" Type="http://schemas.openxmlformats.org/officeDocument/2006/relationships/hyperlink" Target="DATOS%20PARA%20INDICADORES%202018.xlsx" TargetMode="External"/><Relationship Id="rId39" Type="http://schemas.openxmlformats.org/officeDocument/2006/relationships/hyperlink" Target="DATOS%20PARA%20INDICADORES%202018.xlsx" TargetMode="External"/><Relationship Id="rId34" Type="http://schemas.openxmlformats.org/officeDocument/2006/relationships/hyperlink" Target="DATOS%20PARA%20INDICADORES%202018.xlsx" TargetMode="External"/><Relationship Id="rId50" Type="http://schemas.openxmlformats.org/officeDocument/2006/relationships/hyperlink" Target="DATOS%20PARA%20INDICADORES%202018.xlsx" TargetMode="External"/><Relationship Id="rId55" Type="http://schemas.openxmlformats.org/officeDocument/2006/relationships/hyperlink" Target="DATOS%20PARA%20INDICADORES%202018.xlsx" TargetMode="External"/><Relationship Id="rId76" Type="http://schemas.openxmlformats.org/officeDocument/2006/relationships/vmlDrawing" Target="../drawings/vmlDrawing2.vml"/><Relationship Id="rId7" Type="http://schemas.openxmlformats.org/officeDocument/2006/relationships/hyperlink" Target="DATOS%20PARA%20INDICADORES%202017..xlsx" TargetMode="External"/><Relationship Id="rId71" Type="http://schemas.openxmlformats.org/officeDocument/2006/relationships/hyperlink" Target="DATOS%20PARA%20INDICADORES%202018.xlsx" TargetMode="External"/><Relationship Id="rId2" Type="http://schemas.openxmlformats.org/officeDocument/2006/relationships/hyperlink" Target="DATOS%20PARA%20INDICADORES%202017..xlsx" TargetMode="External"/><Relationship Id="rId29" Type="http://schemas.openxmlformats.org/officeDocument/2006/relationships/hyperlink" Target="DATOS%20PARA%20INDICADORES%202018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V81"/>
  <sheetViews>
    <sheetView zoomScale="80" zoomScaleNormal="80" workbookViewId="0">
      <pane xSplit="2" ySplit="6" topLeftCell="F28" activePane="bottomRight" state="frozen"/>
      <selection pane="topRight" activeCell="B1" sqref="B1"/>
      <selection pane="bottomLeft" activeCell="A7" sqref="A7"/>
      <selection pane="bottomRight" activeCell="Q68" sqref="Q68"/>
    </sheetView>
  </sheetViews>
  <sheetFormatPr baseColWidth="10" defaultRowHeight="15" x14ac:dyDescent="0.25"/>
  <cols>
    <col min="1" max="1" width="2.140625" customWidth="1"/>
    <col min="2" max="2" width="79.710937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48.28515625" bestFit="1" customWidth="1"/>
    <col min="18" max="18" width="27.28515625" customWidth="1"/>
    <col min="19" max="22" width="16.42578125" customWidth="1"/>
  </cols>
  <sheetData>
    <row r="1" spans="1:22" ht="26.25" x14ac:dyDescent="0.4">
      <c r="F1" s="1" t="s">
        <v>172</v>
      </c>
      <c r="G1" s="1"/>
      <c r="H1" s="1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89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118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119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89"/>
      <c r="K7" s="98" t="s">
        <v>168</v>
      </c>
      <c r="L7" s="79">
        <v>0.15</v>
      </c>
      <c r="M7" s="24" t="s">
        <v>68</v>
      </c>
      <c r="N7" s="73">
        <f>AVERAGE('AÑO EVOLUCIÓN'!M7)</f>
        <v>0.1772</v>
      </c>
      <c r="O7" s="16" t="str">
        <f t="shared" ref="O7:O69" si="0">IF(L7="",IF(N7="","",IF(M7="MIN",IF(N7=K7,"K",IF(N7&lt;K7,"L","J")),IF(N7=K7,"K",IF(N7&gt;K7,"L","J")))),IF(N7="","",IF(M7="MIN",IF(N7=L7,"K",IF(N7&lt;L7,"L","J")),IF(N7=L7,"K",IF(N7&gt;L7,"L","J")))))</f>
        <v>J</v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119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89"/>
      <c r="K8" s="89" t="s">
        <v>163</v>
      </c>
      <c r="L8" s="79">
        <v>0.17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119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90"/>
      <c r="K9" s="98" t="s">
        <v>168</v>
      </c>
      <c r="L9" s="76">
        <v>0.43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119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21"/>
      <c r="K10" s="89" t="s">
        <v>163</v>
      </c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120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21"/>
      <c r="K11" s="89" t="s">
        <v>163</v>
      </c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119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21"/>
      <c r="K12" s="90" t="s">
        <v>163</v>
      </c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120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21"/>
      <c r="K13" s="89" t="s">
        <v>163</v>
      </c>
      <c r="L13" s="76">
        <v>0.02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120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21"/>
      <c r="K14" s="89" t="s">
        <v>163</v>
      </c>
      <c r="L14" s="76">
        <v>0.85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119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21">
        <v>96</v>
      </c>
      <c r="K15" s="90" t="s">
        <v>163</v>
      </c>
      <c r="L15" s="31">
        <v>90</v>
      </c>
      <c r="M15" s="24" t="s">
        <v>68</v>
      </c>
      <c r="N15" s="31">
        <f>AVERAGE('AÑO EVOLUCIÓN'!K15:O15)</f>
        <v>101.8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119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21">
        <v>19</v>
      </c>
      <c r="K16" s="89" t="s">
        <v>163</v>
      </c>
      <c r="L16" s="31">
        <v>10</v>
      </c>
      <c r="M16" s="24" t="s">
        <v>71</v>
      </c>
      <c r="N16" s="31">
        <f>AVERAGE('AÑO EVOLUCIÓN'!K16:O16)</f>
        <v>3.12</v>
      </c>
      <c r="O16" s="16" t="str">
        <f t="shared" si="0"/>
        <v>J</v>
      </c>
      <c r="P16" s="4"/>
      <c r="Q16" s="70" t="s">
        <v>169</v>
      </c>
      <c r="R16" s="4"/>
      <c r="S16" s="4"/>
      <c r="T16" s="4"/>
      <c r="U16" s="4"/>
      <c r="V16" s="4"/>
    </row>
    <row r="17" spans="1:22" ht="34.5" customHeight="1" x14ac:dyDescent="0.25">
      <c r="A17" s="130"/>
      <c r="B17" s="119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21">
        <v>558.34</v>
      </c>
      <c r="K17" s="89" t="s">
        <v>163</v>
      </c>
      <c r="L17" s="31">
        <v>450</v>
      </c>
      <c r="M17" s="24" t="s">
        <v>68</v>
      </c>
      <c r="N17" s="31"/>
      <c r="O17" s="16" t="str">
        <f t="shared" si="0"/>
        <v/>
      </c>
      <c r="P17" s="4"/>
      <c r="Q17" s="4" t="s">
        <v>170</v>
      </c>
      <c r="R17" s="4"/>
      <c r="S17" s="4"/>
      <c r="T17" s="4"/>
      <c r="U17" s="4"/>
      <c r="V17" s="4"/>
    </row>
    <row r="18" spans="1:22" ht="34.5" customHeight="1" x14ac:dyDescent="0.25">
      <c r="A18" s="130"/>
      <c r="B18" s="119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91">
        <v>55.8</v>
      </c>
      <c r="K18" s="92" t="s">
        <v>164</v>
      </c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119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21">
        <v>91</v>
      </c>
      <c r="K19" s="89" t="s">
        <v>163</v>
      </c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119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21">
        <v>103.31</v>
      </c>
      <c r="K20" s="89" t="s">
        <v>163</v>
      </c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120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21">
        <v>143.25</v>
      </c>
      <c r="K21" s="90" t="s">
        <v>163</v>
      </c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120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21">
        <v>100</v>
      </c>
      <c r="K22" s="89" t="s">
        <v>163</v>
      </c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119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21">
        <v>0</v>
      </c>
      <c r="K23" s="89" t="s">
        <v>163</v>
      </c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119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21">
        <v>100</v>
      </c>
      <c r="K24" s="90" t="s">
        <v>163</v>
      </c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120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21">
        <v>100</v>
      </c>
      <c r="K25" s="89" t="s">
        <v>163</v>
      </c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120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21">
        <v>0</v>
      </c>
      <c r="K26" s="89" t="s">
        <v>163</v>
      </c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120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21">
        <v>1</v>
      </c>
      <c r="K27" s="90" t="s">
        <v>163</v>
      </c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120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21">
        <v>9.19</v>
      </c>
      <c r="K28" s="89" t="s">
        <v>163</v>
      </c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119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21">
        <v>0</v>
      </c>
      <c r="K29" s="89" t="s">
        <v>163</v>
      </c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119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19">
        <v>100</v>
      </c>
      <c r="K30" s="90" t="s">
        <v>163</v>
      </c>
      <c r="L30" s="60">
        <v>99.999999990000006</v>
      </c>
      <c r="M30" s="40" t="s">
        <v>68</v>
      </c>
      <c r="N30" s="31">
        <f>AVERAGE('AÑO EVOLUCIÓN'!K30:O30)</f>
        <v>99.999999997999993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119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42">
        <v>0</v>
      </c>
      <c r="K31" s="89" t="s">
        <v>163</v>
      </c>
      <c r="L31" s="61">
        <v>9.9999999999999998E-13</v>
      </c>
      <c r="M31" s="41" t="s">
        <v>71</v>
      </c>
      <c r="N31" s="69">
        <f>AVERAGE('AÑO EVOLUCIÓN'!K31:O31)</f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119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21">
        <v>100</v>
      </c>
      <c r="K32" s="89" t="s">
        <v>163</v>
      </c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120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21">
        <v>97.625</v>
      </c>
      <c r="K33" s="90" t="s">
        <v>163</v>
      </c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119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21">
        <v>28.09</v>
      </c>
      <c r="K34" s="89" t="s">
        <v>163</v>
      </c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121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13">
        <v>7.0699999999999999E-2</v>
      </c>
      <c r="K35" s="89" t="s">
        <v>163</v>
      </c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121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21">
        <v>56.02</v>
      </c>
      <c r="K36" s="90" t="s">
        <v>163</v>
      </c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121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21">
        <v>0</v>
      </c>
      <c r="K37" s="89" t="s">
        <v>163</v>
      </c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121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21">
        <v>0</v>
      </c>
      <c r="K38" s="89" t="s">
        <v>163</v>
      </c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121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21">
        <v>1.61</v>
      </c>
      <c r="K39" s="90" t="s">
        <v>163</v>
      </c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121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21">
        <v>0.67500000000000004</v>
      </c>
      <c r="K40" s="89" t="s">
        <v>163</v>
      </c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122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21">
        <v>0.215</v>
      </c>
      <c r="K41" s="89" t="s">
        <v>163</v>
      </c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123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21">
        <v>0</v>
      </c>
      <c r="K42" s="90" t="s">
        <v>163</v>
      </c>
      <c r="L42" s="63">
        <v>0.01</v>
      </c>
      <c r="M42" s="24" t="s">
        <v>71</v>
      </c>
      <c r="N42" s="31">
        <f>AVERAGE('AÑO EVOLUCIÓN'!K42:O42)</f>
        <v>0</v>
      </c>
      <c r="O42" s="16" t="str">
        <f t="shared" ref="O42:O45" si="1">IF(L42="",IF(N42="","",IF(M42="MIN",IF(N42=K42,"K",IF(N42&lt;K42,"L","J")),IF(N42=K42,"K",IF(N42&gt;K42,"L","J")))),IF(N42="","",IF(M42="MIN",IF(N42=L42,"K",IF(N42&lt;L42,"L","J")),IF(N42=L42,"K",IF(N42&gt;L42,"L","J")))))</f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123" t="s">
        <v>194</v>
      </c>
      <c r="C43" s="37" t="s">
        <v>14</v>
      </c>
      <c r="D43" s="15" t="s">
        <v>192</v>
      </c>
      <c r="E43" s="34" t="s">
        <v>25</v>
      </c>
      <c r="F43" s="14" t="s">
        <v>73</v>
      </c>
      <c r="G43" s="21" t="s">
        <v>101</v>
      </c>
      <c r="H43" s="21" t="s">
        <v>101</v>
      </c>
      <c r="I43" s="143">
        <v>0.7</v>
      </c>
      <c r="J43" s="92">
        <v>48</v>
      </c>
      <c r="K43" s="93" t="s">
        <v>165</v>
      </c>
      <c r="L43" s="63">
        <v>0.7</v>
      </c>
      <c r="M43" s="24" t="s">
        <v>68</v>
      </c>
      <c r="N43" s="133">
        <f>AVERAGE('AÑO EVOLUCIÓN'!K43:O43)</f>
        <v>0.8859999999999999</v>
      </c>
      <c r="O43" s="16" t="str">
        <f t="shared" si="1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123" t="s">
        <v>196</v>
      </c>
      <c r="C44" s="37" t="s">
        <v>14</v>
      </c>
      <c r="D44" s="15" t="s">
        <v>193</v>
      </c>
      <c r="E44" s="34" t="s">
        <v>24</v>
      </c>
      <c r="F44" s="14" t="s">
        <v>73</v>
      </c>
      <c r="G44" s="21" t="s">
        <v>101</v>
      </c>
      <c r="H44" s="21" t="s">
        <v>101</v>
      </c>
      <c r="I44" s="144">
        <v>2</v>
      </c>
      <c r="J44" s="92">
        <v>29.1</v>
      </c>
      <c r="K44" s="93" t="s">
        <v>164</v>
      </c>
      <c r="L44" s="34">
        <v>2</v>
      </c>
      <c r="M44" s="24" t="s">
        <v>71</v>
      </c>
      <c r="N44" s="31">
        <f>AVERAGE('AÑO EVOLUCIÓN'!K44:O44)</f>
        <v>0.2</v>
      </c>
      <c r="O44" s="16" t="str">
        <f t="shared" si="1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123" t="s">
        <v>197</v>
      </c>
      <c r="C45" s="37" t="s">
        <v>14</v>
      </c>
      <c r="D45" s="15" t="s">
        <v>198</v>
      </c>
      <c r="E45" s="34" t="s">
        <v>24</v>
      </c>
      <c r="F45" s="14" t="s">
        <v>73</v>
      </c>
      <c r="G45" s="21" t="s">
        <v>101</v>
      </c>
      <c r="H45" s="21" t="s">
        <v>101</v>
      </c>
      <c r="I45" s="103">
        <v>4</v>
      </c>
      <c r="J45" s="21">
        <v>59.14</v>
      </c>
      <c r="K45" s="90" t="s">
        <v>163</v>
      </c>
      <c r="L45" s="31">
        <v>4</v>
      </c>
      <c r="M45" s="24" t="s">
        <v>71</v>
      </c>
      <c r="N45" s="31">
        <f>AVERAGE('AÑO EVOLUCIÓN'!K45:O45)</f>
        <v>0.2</v>
      </c>
      <c r="O45" s="16" t="str">
        <f t="shared" si="1"/>
        <v>J</v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123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21">
        <v>120.6</v>
      </c>
      <c r="K46" s="89" t="s">
        <v>163</v>
      </c>
      <c r="L46" s="34">
        <v>200</v>
      </c>
      <c r="M46" s="24" t="s">
        <v>71</v>
      </c>
      <c r="N46" s="31">
        <f>AVERAGE('AÑO EVOLUCIÓN'!K46:O46)</f>
        <v>90.2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119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26">
        <v>6933.17</v>
      </c>
      <c r="K47" s="99" t="s">
        <v>167</v>
      </c>
      <c r="L47" s="34">
        <v>7000</v>
      </c>
      <c r="M47" s="24" t="s">
        <v>71</v>
      </c>
      <c r="N47" s="31">
        <f>AVERAGE('AÑO EVOLUCIÓN'!K47:O47)</f>
        <v>1929.404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119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21">
        <v>6</v>
      </c>
      <c r="K48" s="89" t="s">
        <v>163</v>
      </c>
      <c r="L48" s="31">
        <v>8</v>
      </c>
      <c r="M48" s="24" t="s">
        <v>71</v>
      </c>
      <c r="N48" s="31">
        <f>SUM('AÑO EVOLUCIÓN'!K48:O48)</f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119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21">
        <v>3.7</v>
      </c>
      <c r="K49" s="89" t="s">
        <v>163</v>
      </c>
      <c r="L49" s="31">
        <v>20</v>
      </c>
      <c r="M49" s="24" t="s">
        <v>71</v>
      </c>
      <c r="N49" s="67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120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21">
        <v>0</v>
      </c>
      <c r="K50" s="90" t="s">
        <v>163</v>
      </c>
      <c r="L50" s="31">
        <v>10</v>
      </c>
      <c r="M50" s="24" t="s">
        <v>71</v>
      </c>
      <c r="N50" s="31">
        <f>SUM('AÑO EVOLUCIÓN'!K50:O50)</f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119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21">
        <v>0</v>
      </c>
      <c r="K51" s="89" t="s">
        <v>163</v>
      </c>
      <c r="L51" s="31">
        <v>20</v>
      </c>
      <c r="M51" s="24" t="s">
        <v>71</v>
      </c>
      <c r="N51" s="31">
        <f>AVERAGE('AÑO EVOLUCIÓN'!K51:P51)</f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120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21">
        <v>0</v>
      </c>
      <c r="K52" s="89" t="s">
        <v>163</v>
      </c>
      <c r="L52" s="31">
        <v>10</v>
      </c>
      <c r="M52" s="24" t="s">
        <v>71</v>
      </c>
      <c r="N52" s="31">
        <f>SUM('AÑO EVOLUCIÓN'!K52:O52)</f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119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21">
        <v>0</v>
      </c>
      <c r="K53" s="90" t="s">
        <v>163</v>
      </c>
      <c r="L53" s="31">
        <v>20</v>
      </c>
      <c r="M53" s="24" t="s">
        <v>71</v>
      </c>
      <c r="N53" s="31">
        <f>AVERAGE('AÑO EVOLUCIÓN'!K53:O53)</f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24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21">
        <v>0</v>
      </c>
      <c r="K54" s="89" t="s">
        <v>163</v>
      </c>
      <c r="L54" s="31">
        <v>10</v>
      </c>
      <c r="M54" s="24" t="s">
        <v>71</v>
      </c>
      <c r="N54" s="31">
        <f>SUM('AÑO EVOLUCIÓN'!K54:O54)</f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119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21">
        <v>0</v>
      </c>
      <c r="K55" s="89" t="s">
        <v>163</v>
      </c>
      <c r="L55" s="31">
        <v>20</v>
      </c>
      <c r="M55" s="24" t="s">
        <v>71</v>
      </c>
      <c r="N55" s="31">
        <f>AVERAGE('AÑO EVOLUCIÓN'!K55:O55)</f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119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4">
        <v>1.6400000000000001E-2</v>
      </c>
      <c r="K56" s="90" t="s">
        <v>163</v>
      </c>
      <c r="L56" s="72">
        <v>0.02</v>
      </c>
      <c r="M56" s="24" t="s">
        <v>71</v>
      </c>
      <c r="N56" s="71">
        <f>AVERAGE('AÑO EVOLUCIÓN'!K56:O56)</f>
        <v>7.5399999999999998E-3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119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4">
        <v>1.6999999999999999E-3</v>
      </c>
      <c r="K57" s="89" t="s">
        <v>163</v>
      </c>
      <c r="L57" s="71">
        <v>2.5000000000000001E-3</v>
      </c>
      <c r="M57" s="24" t="s">
        <v>71</v>
      </c>
      <c r="N57" s="71">
        <f>AVERAGE('AÑO EVOLUCIÓN'!K57:O57)</f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119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21">
        <v>100</v>
      </c>
      <c r="K58" s="89" t="s">
        <v>163</v>
      </c>
      <c r="L58" s="62">
        <v>99.999999990000006</v>
      </c>
      <c r="M58" s="24" t="s">
        <v>68</v>
      </c>
      <c r="N58" s="62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119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18">
        <v>100</v>
      </c>
      <c r="K59" s="90" t="s">
        <v>163</v>
      </c>
      <c r="L59" s="62">
        <v>99.999999990000006</v>
      </c>
      <c r="M59" s="24" t="s">
        <v>68</v>
      </c>
      <c r="N59" s="62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119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21">
        <v>100</v>
      </c>
      <c r="K60" s="89" t="s">
        <v>163</v>
      </c>
      <c r="L60" s="62">
        <v>99.999999998999996</v>
      </c>
      <c r="M60" s="24" t="s">
        <v>68</v>
      </c>
      <c r="N60" s="62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119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21">
        <v>100</v>
      </c>
      <c r="K61" s="89" t="s">
        <v>163</v>
      </c>
      <c r="L61" s="62">
        <v>99.999999999899998</v>
      </c>
      <c r="M61" s="24" t="s">
        <v>68</v>
      </c>
      <c r="N61" s="62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119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21">
        <v>0</v>
      </c>
      <c r="K62" s="90" t="s">
        <v>163</v>
      </c>
      <c r="L62" s="64">
        <v>1E-10</v>
      </c>
      <c r="M62" s="54" t="s">
        <v>71</v>
      </c>
      <c r="N62" s="62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25" t="s">
        <v>202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21"/>
      <c r="K63" s="89"/>
      <c r="L63" s="31">
        <v>1000</v>
      </c>
      <c r="M63" s="24" t="s">
        <v>68</v>
      </c>
      <c r="N63" s="31"/>
      <c r="O63" s="16" t="str">
        <f t="shared" si="0"/>
        <v/>
      </c>
      <c r="P63" s="4"/>
      <c r="Q63" s="4"/>
      <c r="R63" s="4"/>
      <c r="S63" s="4"/>
      <c r="T63" s="4"/>
      <c r="U63" s="4"/>
      <c r="V63" s="4"/>
    </row>
    <row r="64" spans="1:22" ht="34.5" customHeight="1" x14ac:dyDescent="0.25">
      <c r="A64" s="131"/>
      <c r="B64" s="125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21"/>
      <c r="K64" s="89"/>
      <c r="L64" s="62">
        <v>0.1</v>
      </c>
      <c r="M64" s="24" t="s">
        <v>71</v>
      </c>
      <c r="N64" s="31"/>
      <c r="O64" s="16" t="str">
        <f t="shared" si="0"/>
        <v/>
      </c>
      <c r="P64" s="4"/>
      <c r="Q64" s="4"/>
      <c r="R64" s="4"/>
      <c r="S64" s="4"/>
      <c r="T64" s="4"/>
      <c r="U64" s="4"/>
      <c r="V64" s="4"/>
    </row>
    <row r="65" spans="1:22" ht="34.5" customHeight="1" x14ac:dyDescent="0.25">
      <c r="A65" s="131"/>
      <c r="B65" s="126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21"/>
      <c r="K65" s="89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25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21"/>
      <c r="K66" s="89"/>
      <c r="L66" s="77">
        <v>0.04</v>
      </c>
      <c r="M66" s="24" t="s">
        <v>71</v>
      </c>
      <c r="N66" s="58"/>
      <c r="O66" s="16" t="str">
        <f t="shared" si="0"/>
        <v/>
      </c>
      <c r="P66" s="22"/>
      <c r="Q66" s="22"/>
      <c r="R66" s="22"/>
      <c r="S66" s="22"/>
      <c r="T66" s="22"/>
      <c r="U66" s="22"/>
      <c r="V66" s="22"/>
    </row>
    <row r="67" spans="1:22" ht="34.5" customHeight="1" x14ac:dyDescent="0.25">
      <c r="A67" s="131"/>
      <c r="B67" s="125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21"/>
      <c r="K67" s="90"/>
      <c r="L67" s="77">
        <v>0.08</v>
      </c>
      <c r="M67" s="24" t="s">
        <v>71</v>
      </c>
      <c r="N67" s="58"/>
      <c r="O67" s="16" t="str">
        <f t="shared" si="0"/>
        <v/>
      </c>
      <c r="P67" s="22"/>
      <c r="Q67" s="22"/>
      <c r="R67" s="22"/>
      <c r="S67" s="22"/>
      <c r="T67" s="22"/>
      <c r="U67" s="22"/>
      <c r="V67" s="22"/>
    </row>
    <row r="68" spans="1:22" ht="34.5" customHeight="1" x14ac:dyDescent="0.25">
      <c r="A68" s="131"/>
      <c r="B68" s="127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24"/>
      <c r="K68" s="90"/>
      <c r="L68" s="115">
        <v>24</v>
      </c>
      <c r="M68" s="24" t="s">
        <v>71</v>
      </c>
      <c r="N68" s="115">
        <f>AVERAGE('AÑO EVOLUCIÓN'!K68:O68)</f>
        <v>0.15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27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24"/>
      <c r="K69" s="93"/>
      <c r="L69" s="63">
        <v>0.7</v>
      </c>
      <c r="M69" s="24" t="s">
        <v>68</v>
      </c>
      <c r="N69" s="63">
        <f>AVERAGE('AÑO EVOLUCIÓN'!K69:O69)</f>
        <v>0.87200000000000011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27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21"/>
      <c r="K70" s="89"/>
      <c r="L70" s="34">
        <v>12</v>
      </c>
      <c r="M70" s="24" t="s">
        <v>71</v>
      </c>
      <c r="N70" s="62">
        <f>AVERAGE('AÑO EVOLUCIÓN'!K70:O70)</f>
        <v>0</v>
      </c>
      <c r="O70" s="16" t="str">
        <f>IF(L70="",IF(N70="","",IF(M70="MIN",IF(N70=K70,"K",IF(N70&lt;K70,"L","J")),IF(N70=K70,"K",IF(N70&gt;K70,"L","J")))),IF(N70="","",IF(M70="MIN",IF(N70=L70,"K",IF(N70&lt;L70,"L","J")),IF(N70=L70,"K",IF(N70&gt;L70,"L","J")))))</f>
        <v>J</v>
      </c>
      <c r="P70" s="3"/>
      <c r="Q70" s="3"/>
      <c r="R70" s="3"/>
      <c r="S70" s="3"/>
      <c r="T70" s="3"/>
      <c r="U70" s="3"/>
      <c r="V70" s="3"/>
    </row>
    <row r="71" spans="1:22" ht="34.5" customHeight="1" x14ac:dyDescent="0.25">
      <c r="A71" s="131"/>
      <c r="B71" s="125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26"/>
      <c r="K71" s="99"/>
      <c r="L71" s="34">
        <v>5000</v>
      </c>
      <c r="M71" s="24" t="s">
        <v>71</v>
      </c>
      <c r="N71" s="62">
        <f>AVERAGE('AÑO EVOLUCIÓN'!K71:O71)</f>
        <v>0</v>
      </c>
      <c r="O71" s="16" t="str">
        <f t="shared" ref="O71:O73" si="2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25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21"/>
      <c r="K72" s="89"/>
      <c r="L72" s="31">
        <v>4</v>
      </c>
      <c r="M72" s="24" t="s">
        <v>71</v>
      </c>
      <c r="N72" s="62">
        <f>AVERAGE('AÑO EVOLUCIÓN'!K72:O72)</f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25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21"/>
      <c r="K73" s="89"/>
      <c r="L73" s="31">
        <v>16</v>
      </c>
      <c r="M73" s="24" t="s">
        <v>71</v>
      </c>
      <c r="N73" s="62">
        <f>AVERAGE('AÑO EVOLUCIÓN'!K73:O73)</f>
        <v>0</v>
      </c>
      <c r="O73" s="16" t="str">
        <f t="shared" si="2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2">
    <mergeCell ref="N6:O6"/>
    <mergeCell ref="G3:H4"/>
  </mergeCells>
  <conditionalFormatting sqref="O7:O62">
    <cfRule type="cellIs" dxfId="77" priority="5" operator="equal">
      <formula>"L"</formula>
    </cfRule>
    <cfRule type="cellIs" dxfId="76" priority="6" operator="equal">
      <formula>"J"</formula>
    </cfRule>
  </conditionalFormatting>
  <conditionalFormatting sqref="O7:O62">
    <cfRule type="cellIs" dxfId="75" priority="4" operator="equal">
      <formula>"K"</formula>
    </cfRule>
  </conditionalFormatting>
  <conditionalFormatting sqref="O63:O73">
    <cfRule type="cellIs" dxfId="74" priority="2" operator="equal">
      <formula>"L"</formula>
    </cfRule>
    <cfRule type="cellIs" dxfId="73" priority="3" operator="equal">
      <formula>"J"</formula>
    </cfRule>
  </conditionalFormatting>
  <conditionalFormatting sqref="O63:O73">
    <cfRule type="cellIs" dxfId="7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00B0F0"/>
    <pageSetUpPr fitToPage="1"/>
  </sheetPr>
  <dimension ref="A1:V81"/>
  <sheetViews>
    <sheetView zoomScale="106" zoomScaleNormal="106" workbookViewId="0">
      <pane xSplit="2" ySplit="6" topLeftCell="I63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154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1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416.4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1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60.16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7.1400000000000005E-2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27</v>
      </c>
      <c r="K46" s="26"/>
      <c r="L46" s="34">
        <v>200</v>
      </c>
      <c r="M46" s="24" t="s">
        <v>71</v>
      </c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2819.43</v>
      </c>
      <c r="K47" s="39"/>
      <c r="L47" s="34">
        <v>7000</v>
      </c>
      <c r="M47" s="24" t="s">
        <v>71</v>
      </c>
      <c r="N47" s="63"/>
      <c r="O47" s="16" t="str">
        <f t="shared" si="0"/>
        <v/>
      </c>
      <c r="P47" s="4"/>
      <c r="Q47" s="96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63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4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63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63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4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1.09E-2</v>
      </c>
      <c r="K56" s="21"/>
      <c r="L56" s="76">
        <v>0.02</v>
      </c>
      <c r="M56" s="24" t="s">
        <v>71</v>
      </c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6">
        <v>0</v>
      </c>
      <c r="K57" s="21"/>
      <c r="L57" s="31">
        <v>0.25</v>
      </c>
      <c r="M57" s="24" t="s">
        <v>71</v>
      </c>
      <c r="N57" s="63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63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4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63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29" priority="5" operator="equal">
      <formula>"L"</formula>
    </cfRule>
    <cfRule type="cellIs" dxfId="28" priority="6" operator="equal">
      <formula>"J"</formula>
    </cfRule>
  </conditionalFormatting>
  <conditionalFormatting sqref="O7:O62">
    <cfRule type="cellIs" dxfId="27" priority="4" operator="equal">
      <formula>"K"</formula>
    </cfRule>
  </conditionalFormatting>
  <conditionalFormatting sqref="O63:O73">
    <cfRule type="cellIs" dxfId="26" priority="2" operator="equal">
      <formula>"L"</formula>
    </cfRule>
    <cfRule type="cellIs" dxfId="25" priority="3" operator="equal">
      <formula>"J"</formula>
    </cfRule>
  </conditionalFormatting>
  <conditionalFormatting sqref="O63:O73">
    <cfRule type="cellIs" dxfId="2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9697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969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tabColor rgb="FF00B0F0"/>
    <pageSetUpPr fitToPage="1"/>
  </sheetPr>
  <dimension ref="A1:V81"/>
  <sheetViews>
    <sheetView zoomScale="112" zoomScaleNormal="112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N11" sqref="N11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155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105">
        <v>0.23419999999999999</v>
      </c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105">
        <v>3.9100000000000003E-2</v>
      </c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106">
        <v>0.4395</v>
      </c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103">
        <v>2</v>
      </c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103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103">
        <v>87.5</v>
      </c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103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106">
        <v>0.81159999999999999</v>
      </c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103">
        <v>105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103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103">
        <v>508.97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2">
        <v>0.52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106">
        <v>0.871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103">
        <v>107.4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103">
        <v>157.91999999999999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102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103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103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103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103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103">
        <v>2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103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103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102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102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106">
        <v>0.31790000000000002</v>
      </c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7.1400000000000005E-2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106">
        <v>0.47399999999999998</v>
      </c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102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102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106">
        <v>9.1000000000000004E-3</v>
      </c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103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103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103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103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103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103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103">
        <v>88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144">
        <v>1485.16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103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103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103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103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103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103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103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103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106">
        <v>9.2999999999999992E-3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102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103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103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103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103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145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145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103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103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103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103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103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103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103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103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103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23" priority="5" operator="equal">
      <formula>"L"</formula>
    </cfRule>
    <cfRule type="cellIs" dxfId="22" priority="6" operator="equal">
      <formula>"J"</formula>
    </cfRule>
  </conditionalFormatting>
  <conditionalFormatting sqref="O7:O62">
    <cfRule type="cellIs" dxfId="21" priority="4" operator="equal">
      <formula>"K"</formula>
    </cfRule>
  </conditionalFormatting>
  <conditionalFormatting sqref="O63:O73">
    <cfRule type="cellIs" dxfId="20" priority="2" operator="equal">
      <formula>"L"</formula>
    </cfRule>
    <cfRule type="cellIs" dxfId="19" priority="3" operator="equal">
      <formula>"J"</formula>
    </cfRule>
  </conditionalFormatting>
  <conditionalFormatting sqref="O63:O73">
    <cfRule type="cellIs" dxfId="1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0721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072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>
    <tabColor rgb="FF00B0F0"/>
    <pageSetUpPr fitToPage="1"/>
  </sheetPr>
  <dimension ref="A1:V81"/>
  <sheetViews>
    <sheetView zoomScale="96" zoomScaleNormal="9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156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105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612.63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0.89200000000000002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102.8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144.27000000000001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7.1999999999999995E-2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76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77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1991.21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1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9.4000000000000004E-3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8.0000000000000004E-4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17" priority="5" operator="equal">
      <formula>"L"</formula>
    </cfRule>
    <cfRule type="cellIs" dxfId="16" priority="6" operator="equal">
      <formula>"J"</formula>
    </cfRule>
  </conditionalFormatting>
  <conditionalFormatting sqref="O7:O62">
    <cfRule type="cellIs" dxfId="15" priority="4" operator="equal">
      <formula>"K"</formula>
    </cfRule>
  </conditionalFormatting>
  <conditionalFormatting sqref="O63:O73">
    <cfRule type="cellIs" dxfId="14" priority="2" operator="equal">
      <formula>"L"</formula>
    </cfRule>
    <cfRule type="cellIs" dxfId="13" priority="3" operator="equal">
      <formula>"J"</formula>
    </cfRule>
  </conditionalFormatting>
  <conditionalFormatting sqref="O63:O73">
    <cfRule type="cellIs" dxfId="1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1745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174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157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103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3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652.85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0.92400000000000004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101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127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61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7.3599999999999999E-2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112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957.06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4.7000000000000002E-3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11" priority="5" operator="equal">
      <formula>"L"</formula>
    </cfRule>
    <cfRule type="cellIs" dxfId="10" priority="6" operator="equal">
      <formula>"J"</formula>
    </cfRule>
  </conditionalFormatting>
  <conditionalFormatting sqref="O7:O62">
    <cfRule type="cellIs" dxfId="9" priority="4" operator="equal">
      <formula>"K"</formula>
    </cfRule>
  </conditionalFormatting>
  <conditionalFormatting sqref="O63:O73">
    <cfRule type="cellIs" dxfId="8" priority="2" operator="equal">
      <formula>"L"</formula>
    </cfRule>
    <cfRule type="cellIs" dxfId="7" priority="3" operator="equal">
      <formula>"J"</formula>
    </cfRule>
  </conditionalFormatting>
  <conditionalFormatting sqref="O63:O73">
    <cfRule type="cellIs" dxfId="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276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276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rgb="FF00B0F0"/>
    <pageSetUpPr fitToPage="1"/>
  </sheetPr>
  <dimension ref="A1:V81"/>
  <sheetViews>
    <sheetView zoomScaleNormal="100" workbookViewId="0">
      <pane xSplit="2" ySplit="6" topLeftCell="C36" activePane="bottomRight" state="frozen"/>
      <selection pane="topRight" activeCell="B1" sqref="B1"/>
      <selection pane="bottomLeft" activeCell="A7" sqref="A7"/>
      <selection pane="bottomRight" activeCell="J63" sqref="J6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158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80">
        <v>0.31969999999999998</v>
      </c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80">
        <v>3.2399999999999998E-2</v>
      </c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3">
        <v>0.33539999999999998</v>
      </c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>
        <v>3</v>
      </c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>
        <v>90</v>
      </c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>
        <v>60</v>
      </c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3">
        <v>8.1299999999999997E-2</v>
      </c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3">
        <v>0.78939999999999999</v>
      </c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102</v>
      </c>
      <c r="L15" s="31">
        <v>85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393.04</v>
      </c>
      <c r="K17" s="65"/>
      <c r="L17" s="31">
        <v>400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9">
        <v>0.55379999999999996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0.94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107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92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>
        <v>8.7200000000000006</v>
      </c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>
        <v>0</v>
      </c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0.89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3">
        <v>0.22040000000000001</v>
      </c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4">
        <v>7.4300000000000005E-2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3">
        <v>0.48370000000000002</v>
      </c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153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33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3">
        <v>1.12E-2</v>
      </c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>
        <v>0.74099999999999999</v>
      </c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>
        <v>0.02</v>
      </c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66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1438.066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1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1.5100000000000001E-2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6.4000000000000003E-3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5" priority="5" operator="equal">
      <formula>"L"</formula>
    </cfRule>
    <cfRule type="cellIs" dxfId="4" priority="6" operator="equal">
      <formula>"J"</formula>
    </cfRule>
  </conditionalFormatting>
  <conditionalFormatting sqref="O7:O62">
    <cfRule type="cellIs" dxfId="3" priority="4" operator="equal">
      <formula>"K"</formula>
    </cfRule>
  </conditionalFormatting>
  <conditionalFormatting sqref="O63:O73">
    <cfRule type="cellIs" dxfId="2" priority="2" operator="equal">
      <formula>"L"</formula>
    </cfRule>
    <cfRule type="cellIs" dxfId="1" priority="3" operator="equal">
      <formula>"J"</formula>
    </cfRule>
  </conditionalFormatting>
  <conditionalFormatting sqref="O63:O73">
    <cfRule type="cellIs" dxfId="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3379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337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00B0F0"/>
  </sheetPr>
  <dimension ref="A1:X81"/>
  <sheetViews>
    <sheetView tabSelected="1" zoomScaleNormal="100" workbookViewId="0">
      <pane xSplit="2" ySplit="6" topLeftCell="V33" activePane="bottomRight" state="frozen"/>
      <selection pane="topRight" activeCell="B1" sqref="B1"/>
      <selection pane="bottomLeft" activeCell="A7" sqref="A7"/>
      <selection pane="bottomRight" activeCell="W35" sqref="W35"/>
    </sheetView>
  </sheetViews>
  <sheetFormatPr baseColWidth="10" defaultRowHeight="15" x14ac:dyDescent="0.25"/>
  <cols>
    <col min="1" max="1" width="2.140625" customWidth="1"/>
    <col min="2" max="2" width="79.7109375" bestFit="1" customWidth="1"/>
    <col min="3" max="3" width="12.5703125" customWidth="1"/>
    <col min="4" max="4" width="27.42578125" bestFit="1" customWidth="1"/>
    <col min="5" max="5" width="12.42578125" customWidth="1"/>
    <col min="6" max="6" width="15.5703125" customWidth="1"/>
    <col min="7" max="7" width="16.7109375" customWidth="1"/>
    <col min="8" max="8" width="17.140625" customWidth="1"/>
    <col min="9" max="9" width="17" customWidth="1"/>
    <col min="10" max="10" width="11.7109375" customWidth="1"/>
    <col min="11" max="11" width="14.42578125" customWidth="1"/>
    <col min="12" max="12" width="14.5703125" customWidth="1"/>
    <col min="13" max="13" width="14.7109375" customWidth="1"/>
    <col min="14" max="14" width="15.28515625" customWidth="1"/>
    <col min="15" max="15" width="14.85546875" customWidth="1"/>
    <col min="16" max="16" width="15.5703125" customWidth="1"/>
    <col min="17" max="17" width="16.28515625" customWidth="1"/>
    <col min="18" max="18" width="15.42578125" customWidth="1"/>
    <col min="19" max="19" width="16.7109375" customWidth="1"/>
    <col min="20" max="22" width="16.28515625" customWidth="1"/>
    <col min="23" max="23" width="39.140625" bestFit="1" customWidth="1"/>
    <col min="24" max="24" width="54.85546875" customWidth="1"/>
    <col min="25" max="25" width="39.140625" customWidth="1"/>
  </cols>
  <sheetData>
    <row r="1" spans="1:24" ht="26.25" x14ac:dyDescent="0.4">
      <c r="F1" s="1" t="s">
        <v>172</v>
      </c>
      <c r="G1" s="1"/>
      <c r="H1" s="1"/>
      <c r="I1" t="s">
        <v>0</v>
      </c>
      <c r="J1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4" x14ac:dyDescent="0.25">
      <c r="I2" t="s">
        <v>2</v>
      </c>
      <c r="J2" t="s">
        <v>3</v>
      </c>
    </row>
    <row r="3" spans="1:24" x14ac:dyDescent="0.25">
      <c r="G3" s="156" t="s">
        <v>89</v>
      </c>
      <c r="H3" s="156"/>
      <c r="I3" t="s">
        <v>4</v>
      </c>
      <c r="J3" s="38">
        <v>5</v>
      </c>
    </row>
    <row r="4" spans="1:24" x14ac:dyDescent="0.25">
      <c r="G4" s="156"/>
      <c r="H4" s="156"/>
    </row>
    <row r="5" spans="1:24" ht="15.75" thickBot="1" x14ac:dyDescent="0.3"/>
    <row r="6" spans="1:24" ht="51" customHeight="1" x14ac:dyDescent="0.25">
      <c r="A6" s="128"/>
      <c r="B6" s="118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173</v>
      </c>
      <c r="J6" s="6" t="s">
        <v>59</v>
      </c>
      <c r="K6" s="68" t="s">
        <v>175</v>
      </c>
      <c r="L6" s="68" t="s">
        <v>176</v>
      </c>
      <c r="M6" s="68" t="s">
        <v>177</v>
      </c>
      <c r="N6" s="68" t="s">
        <v>178</v>
      </c>
      <c r="O6" s="68" t="s">
        <v>179</v>
      </c>
      <c r="P6" s="68" t="s">
        <v>180</v>
      </c>
      <c r="Q6" s="68" t="s">
        <v>181</v>
      </c>
      <c r="R6" s="68" t="s">
        <v>182</v>
      </c>
      <c r="S6" s="68" t="s">
        <v>183</v>
      </c>
      <c r="T6" s="68" t="s">
        <v>184</v>
      </c>
      <c r="U6" s="68" t="s">
        <v>185</v>
      </c>
      <c r="V6" s="68" t="s">
        <v>186</v>
      </c>
      <c r="W6" s="6" t="s">
        <v>60</v>
      </c>
      <c r="X6" s="6" t="s">
        <v>188</v>
      </c>
    </row>
    <row r="7" spans="1:24" ht="34.5" customHeight="1" x14ac:dyDescent="0.25">
      <c r="A7" s="129"/>
      <c r="B7" s="119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79">
        <v>0.15</v>
      </c>
      <c r="J7" s="24" t="s">
        <v>68</v>
      </c>
      <c r="K7" s="30" t="s">
        <v>161</v>
      </c>
      <c r="L7" s="30" t="s">
        <v>161</v>
      </c>
      <c r="M7" s="73">
        <f>'MARZO 18'!N7</f>
        <v>0.1772</v>
      </c>
      <c r="N7" s="30" t="s">
        <v>161</v>
      </c>
      <c r="O7" s="30" t="s">
        <v>161</v>
      </c>
      <c r="P7" s="73"/>
      <c r="Q7" s="30"/>
      <c r="R7" s="30"/>
      <c r="S7" s="30"/>
      <c r="T7" s="30"/>
      <c r="U7" s="30"/>
      <c r="V7" s="30"/>
      <c r="W7" s="94" t="s">
        <v>212</v>
      </c>
      <c r="X7" s="107"/>
    </row>
    <row r="8" spans="1:24" ht="34.5" customHeight="1" x14ac:dyDescent="0.25">
      <c r="A8" s="129"/>
      <c r="B8" s="119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79">
        <v>0.17</v>
      </c>
      <c r="J8" s="24" t="s">
        <v>71</v>
      </c>
      <c r="K8" s="30" t="s">
        <v>161</v>
      </c>
      <c r="L8" s="30" t="s">
        <v>161</v>
      </c>
      <c r="M8" s="82">
        <f>'MARZO 18'!N8</f>
        <v>0.1099</v>
      </c>
      <c r="N8" s="30" t="s">
        <v>161</v>
      </c>
      <c r="O8" s="30" t="s">
        <v>161</v>
      </c>
      <c r="P8" s="80"/>
      <c r="Q8" s="30"/>
      <c r="R8" s="30"/>
      <c r="S8" s="30"/>
      <c r="T8" s="30"/>
      <c r="U8" s="30"/>
      <c r="V8" s="30"/>
      <c r="W8" s="94" t="s">
        <v>212</v>
      </c>
      <c r="X8" s="107"/>
    </row>
    <row r="9" spans="1:24" ht="34.5" customHeight="1" x14ac:dyDescent="0.25">
      <c r="A9" s="129"/>
      <c r="B9" s="119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76">
        <v>0.43</v>
      </c>
      <c r="J9" s="24" t="s">
        <v>71</v>
      </c>
      <c r="K9" s="30" t="s">
        <v>161</v>
      </c>
      <c r="L9" s="30" t="s">
        <v>161</v>
      </c>
      <c r="M9" s="73">
        <f>'MARZO 18'!N9</f>
        <v>0.36530000000000001</v>
      </c>
      <c r="N9" s="30" t="s">
        <v>161</v>
      </c>
      <c r="O9" s="30" t="s">
        <v>161</v>
      </c>
      <c r="P9" s="30"/>
      <c r="Q9" s="30"/>
      <c r="R9" s="30"/>
      <c r="S9" s="30"/>
      <c r="T9" s="30"/>
      <c r="U9" s="30"/>
      <c r="V9" s="30"/>
      <c r="W9" s="94" t="s">
        <v>212</v>
      </c>
      <c r="X9" s="107"/>
    </row>
    <row r="10" spans="1:24" ht="34.5" customHeight="1" x14ac:dyDescent="0.25">
      <c r="A10" s="129"/>
      <c r="B10" s="119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31">
        <v>2</v>
      </c>
      <c r="J10" s="24" t="s">
        <v>68</v>
      </c>
      <c r="K10" s="30" t="s">
        <v>161</v>
      </c>
      <c r="L10" s="30" t="s">
        <v>161</v>
      </c>
      <c r="M10" s="30">
        <f>'MARZO 18'!N10</f>
        <v>5</v>
      </c>
      <c r="N10" s="30" t="s">
        <v>161</v>
      </c>
      <c r="O10" s="30" t="s">
        <v>161</v>
      </c>
      <c r="P10" s="62">
        <f>'JUNIO 18'!N10</f>
        <v>7</v>
      </c>
      <c r="Q10" s="30"/>
      <c r="R10" s="30"/>
      <c r="S10" s="30"/>
      <c r="T10" s="30"/>
      <c r="U10" s="30"/>
      <c r="V10" s="30"/>
      <c r="W10" s="94" t="s">
        <v>212</v>
      </c>
      <c r="X10" s="109"/>
    </row>
    <row r="11" spans="1:24" ht="34.5" customHeight="1" x14ac:dyDescent="0.25">
      <c r="A11" s="129"/>
      <c r="B11" s="120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31">
        <v>30</v>
      </c>
      <c r="J11" s="24" t="s">
        <v>68</v>
      </c>
      <c r="K11" s="30" t="s">
        <v>161</v>
      </c>
      <c r="L11" s="30" t="s">
        <v>161</v>
      </c>
      <c r="M11" s="30" t="s">
        <v>161</v>
      </c>
      <c r="N11" s="30" t="s">
        <v>161</v>
      </c>
      <c r="O11" s="30" t="s">
        <v>161</v>
      </c>
      <c r="P11" s="30"/>
      <c r="Q11" s="30"/>
      <c r="R11" s="30"/>
      <c r="S11" s="30"/>
      <c r="T11" s="30"/>
      <c r="U11" s="30"/>
      <c r="V11" s="30"/>
      <c r="W11" s="94" t="s">
        <v>212</v>
      </c>
      <c r="X11" s="110"/>
    </row>
    <row r="12" spans="1:24" ht="34.5" customHeight="1" x14ac:dyDescent="0.25">
      <c r="A12" s="129"/>
      <c r="B12" s="119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31">
        <v>10</v>
      </c>
      <c r="J12" s="24" t="s">
        <v>68</v>
      </c>
      <c r="K12" s="30" t="s">
        <v>161</v>
      </c>
      <c r="L12" s="30" t="s">
        <v>161</v>
      </c>
      <c r="M12" s="30">
        <f>'MARZO 18'!N12</f>
        <v>31.6</v>
      </c>
      <c r="N12" s="30" t="s">
        <v>161</v>
      </c>
      <c r="O12" s="30" t="s">
        <v>161</v>
      </c>
      <c r="P12" s="30">
        <f>'JUNIO 18'!N12</f>
        <v>91.66</v>
      </c>
      <c r="Q12" s="30"/>
      <c r="R12" s="30"/>
      <c r="S12" s="30"/>
      <c r="T12" s="30"/>
      <c r="U12" s="30"/>
      <c r="V12" s="30"/>
      <c r="W12" s="94" t="s">
        <v>212</v>
      </c>
      <c r="X12" s="2"/>
    </row>
    <row r="13" spans="1:24" ht="34.5" customHeight="1" x14ac:dyDescent="0.25">
      <c r="A13" s="129"/>
      <c r="B13" s="120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76">
        <v>0.02</v>
      </c>
      <c r="J13" s="24" t="s">
        <v>68</v>
      </c>
      <c r="K13" s="30" t="s">
        <v>161</v>
      </c>
      <c r="L13" s="30" t="s">
        <v>161</v>
      </c>
      <c r="M13" s="30" t="s">
        <v>161</v>
      </c>
      <c r="N13" s="30" t="s">
        <v>161</v>
      </c>
      <c r="O13" s="30" t="s">
        <v>161</v>
      </c>
      <c r="P13" s="30" t="s">
        <v>161</v>
      </c>
      <c r="Q13" s="30"/>
      <c r="R13" s="30"/>
      <c r="S13" s="30"/>
      <c r="T13" s="30"/>
      <c r="U13" s="30"/>
      <c r="V13" s="30"/>
      <c r="W13" s="94" t="s">
        <v>212</v>
      </c>
      <c r="X13" s="2"/>
    </row>
    <row r="14" spans="1:24" ht="34.5" customHeight="1" x14ac:dyDescent="0.25">
      <c r="A14" s="130"/>
      <c r="B14" s="120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76">
        <v>0.85</v>
      </c>
      <c r="J14" s="57" t="s">
        <v>71</v>
      </c>
      <c r="K14" s="30" t="s">
        <v>161</v>
      </c>
      <c r="L14" s="30" t="s">
        <v>161</v>
      </c>
      <c r="M14" s="73">
        <f>'MARZO 18'!N14</f>
        <v>0.79400000000000004</v>
      </c>
      <c r="N14" s="30" t="s">
        <v>161</v>
      </c>
      <c r="O14" s="30" t="s">
        <v>161</v>
      </c>
      <c r="P14" s="80"/>
      <c r="Q14" s="30"/>
      <c r="R14" s="30"/>
      <c r="S14" s="30"/>
      <c r="T14" s="30"/>
      <c r="U14" s="30"/>
      <c r="V14" s="30"/>
      <c r="W14" s="94" t="s">
        <v>212</v>
      </c>
      <c r="X14" s="108"/>
    </row>
    <row r="15" spans="1:24" ht="34.5" customHeight="1" x14ac:dyDescent="0.25">
      <c r="A15" s="130"/>
      <c r="B15" s="119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31">
        <v>90</v>
      </c>
      <c r="J15" s="24" t="s">
        <v>68</v>
      </c>
      <c r="K15" s="30">
        <v>92</v>
      </c>
      <c r="L15" s="30">
        <v>103</v>
      </c>
      <c r="M15" s="30">
        <v>104</v>
      </c>
      <c r="N15" s="30">
        <v>108</v>
      </c>
      <c r="O15" s="30">
        <v>102</v>
      </c>
      <c r="P15" s="30">
        <f>'JUNIO 18'!N15</f>
        <v>104</v>
      </c>
      <c r="Q15" s="30"/>
      <c r="R15" s="30"/>
      <c r="S15" s="30"/>
      <c r="T15" s="30"/>
      <c r="U15" s="30"/>
      <c r="V15" s="30"/>
      <c r="W15" s="94" t="s">
        <v>212</v>
      </c>
      <c r="X15" s="108"/>
    </row>
    <row r="16" spans="1:24" ht="34.5" customHeight="1" x14ac:dyDescent="0.25">
      <c r="A16" s="130"/>
      <c r="B16" s="119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62">
        <v>10</v>
      </c>
      <c r="J16" s="24" t="s">
        <v>71</v>
      </c>
      <c r="K16" s="30">
        <v>4</v>
      </c>
      <c r="L16" s="30">
        <v>2.56</v>
      </c>
      <c r="M16" s="31">
        <v>1.59</v>
      </c>
      <c r="N16" s="31">
        <v>2.4500000000000002</v>
      </c>
      <c r="O16" s="30">
        <v>5</v>
      </c>
      <c r="P16" s="30">
        <f>'JUNIO 18'!N16</f>
        <v>3</v>
      </c>
      <c r="Q16" s="30"/>
      <c r="R16" s="30"/>
      <c r="S16" s="30"/>
      <c r="T16" s="30"/>
      <c r="U16" s="30"/>
      <c r="V16" s="30"/>
      <c r="W16" s="94" t="s">
        <v>212</v>
      </c>
      <c r="X16" s="108"/>
    </row>
    <row r="17" spans="1:24" ht="34.5" customHeight="1" x14ac:dyDescent="0.25">
      <c r="A17" s="130"/>
      <c r="B17" s="119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31">
        <v>450</v>
      </c>
      <c r="J17" s="24" t="s">
        <v>68</v>
      </c>
      <c r="K17" s="85">
        <f>'ENERO 18'!N17</f>
        <v>461.74</v>
      </c>
      <c r="L17" s="85">
        <f>'FEBRERO 18'!N17</f>
        <v>541.09</v>
      </c>
      <c r="M17" s="85">
        <f>'MARZO 18'!N17</f>
        <v>506.78</v>
      </c>
      <c r="N17" s="85">
        <f>'ABRIL 18'!N17</f>
        <v>669.45</v>
      </c>
      <c r="O17" s="85">
        <f>'MAYO 18'!N17</f>
        <v>493.46</v>
      </c>
      <c r="P17" s="30">
        <f>'JUNIO 18'!N17</f>
        <v>524.59</v>
      </c>
      <c r="Q17" s="30"/>
      <c r="R17" s="30"/>
      <c r="S17" s="30"/>
      <c r="T17" s="30"/>
      <c r="U17" s="30"/>
      <c r="V17" s="30"/>
      <c r="W17" s="94" t="s">
        <v>212</v>
      </c>
      <c r="X17" s="109"/>
    </row>
    <row r="18" spans="1:24" ht="34.5" customHeight="1" x14ac:dyDescent="0.25">
      <c r="A18" s="130"/>
      <c r="B18" s="119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31">
        <v>55</v>
      </c>
      <c r="J18" s="24" t="s">
        <v>71</v>
      </c>
      <c r="K18" s="30" t="s">
        <v>161</v>
      </c>
      <c r="L18" s="30" t="s">
        <v>161</v>
      </c>
      <c r="M18" s="80">
        <f>'MARZO 18'!N18</f>
        <v>0.54820000000000002</v>
      </c>
      <c r="N18" s="30" t="s">
        <v>161</v>
      </c>
      <c r="O18" s="30" t="s">
        <v>161</v>
      </c>
      <c r="P18" s="30">
        <f>'JUNIO 18'!N18</f>
        <v>0</v>
      </c>
      <c r="Q18" s="30"/>
      <c r="R18" s="30"/>
      <c r="S18" s="30"/>
      <c r="T18" s="30"/>
      <c r="U18" s="30"/>
      <c r="V18" s="30"/>
      <c r="W18" s="94" t="s">
        <v>212</v>
      </c>
      <c r="X18" s="107"/>
    </row>
    <row r="19" spans="1:24" ht="34.5" customHeight="1" x14ac:dyDescent="0.25">
      <c r="A19" s="130"/>
      <c r="B19" s="119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31">
        <v>85</v>
      </c>
      <c r="J19" s="24" t="s">
        <v>68</v>
      </c>
      <c r="K19" s="79">
        <f>'ENERO 18'!N19</f>
        <v>0.92</v>
      </c>
      <c r="L19" s="79">
        <f>'FEBRERO 18'!N19</f>
        <v>0.9</v>
      </c>
      <c r="M19" s="79">
        <f>'MARZO 18'!N19</f>
        <v>0.93</v>
      </c>
      <c r="N19" s="79">
        <f>'ABRIL 18'!N19</f>
        <v>0.9</v>
      </c>
      <c r="O19" s="79">
        <f>'MAYO 18'!N19</f>
        <v>0.88</v>
      </c>
      <c r="P19" s="30">
        <f>'JUNIO 18'!N19</f>
        <v>0</v>
      </c>
      <c r="Q19" s="30"/>
      <c r="R19" s="30"/>
      <c r="S19" s="30"/>
      <c r="T19" s="30"/>
      <c r="U19" s="30"/>
      <c r="V19" s="30"/>
      <c r="W19" s="94" t="s">
        <v>212</v>
      </c>
      <c r="X19" s="107"/>
    </row>
    <row r="20" spans="1:24" ht="34.5" customHeight="1" x14ac:dyDescent="0.25">
      <c r="A20" s="130"/>
      <c r="B20" s="119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31">
        <v>100</v>
      </c>
      <c r="J20" s="24" t="s">
        <v>68</v>
      </c>
      <c r="K20" s="30">
        <f>'ENERO 18'!N20</f>
        <v>102</v>
      </c>
      <c r="L20" s="30">
        <f>'FEBRERO 18'!N20</f>
        <v>101</v>
      </c>
      <c r="M20" s="30">
        <f>'MARZO 18'!N20</f>
        <v>103</v>
      </c>
      <c r="N20" s="30">
        <f>'ABRIL 18'!N20</f>
        <v>104</v>
      </c>
      <c r="O20" s="30">
        <f>'MAYO 18'!N20</f>
        <v>101</v>
      </c>
      <c r="P20" s="30">
        <f>'JUNIO 18'!N20</f>
        <v>0</v>
      </c>
      <c r="Q20" s="30"/>
      <c r="R20" s="30"/>
      <c r="S20" s="30"/>
      <c r="T20" s="30"/>
      <c r="U20" s="30"/>
      <c r="V20" s="30"/>
      <c r="W20" s="94" t="s">
        <v>212</v>
      </c>
      <c r="X20" s="107"/>
    </row>
    <row r="21" spans="1:24" ht="34.5" customHeight="1" x14ac:dyDescent="0.25">
      <c r="A21" s="130"/>
      <c r="B21" s="120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31">
        <v>225</v>
      </c>
      <c r="J21" s="24" t="s">
        <v>71</v>
      </c>
      <c r="K21" s="30">
        <f>'ENERO 18'!N21</f>
        <v>198</v>
      </c>
      <c r="L21" s="30">
        <f>'FEBRERO 18'!N21</f>
        <v>211</v>
      </c>
      <c r="M21" s="30">
        <f>'MARZO 18'!N21</f>
        <v>172</v>
      </c>
      <c r="N21" s="30">
        <f>'ABRIL 18'!N21</f>
        <v>196</v>
      </c>
      <c r="O21" s="30">
        <f>'MAYO 18'!N21</f>
        <v>181</v>
      </c>
      <c r="P21" s="30">
        <f>'JUNIO 18'!N21</f>
        <v>0</v>
      </c>
      <c r="Q21" s="30"/>
      <c r="R21" s="30"/>
      <c r="S21" s="30"/>
      <c r="T21" s="30"/>
      <c r="U21" s="30"/>
      <c r="V21" s="30"/>
      <c r="W21" s="94" t="s">
        <v>212</v>
      </c>
      <c r="X21" s="107"/>
    </row>
    <row r="22" spans="1:24" ht="34.5" customHeight="1" x14ac:dyDescent="0.25">
      <c r="A22" s="130"/>
      <c r="B22" s="120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62">
        <v>99.9</v>
      </c>
      <c r="J22" s="24" t="s">
        <v>68</v>
      </c>
      <c r="K22" s="79">
        <f>'ENERO 18'!N22</f>
        <v>1</v>
      </c>
      <c r="L22" s="79">
        <f>'FEBRERO 18'!N22</f>
        <v>1</v>
      </c>
      <c r="M22" s="79">
        <f>'MARZO 18'!N22</f>
        <v>1</v>
      </c>
      <c r="N22" s="79">
        <f>'ABRIL 18'!N22</f>
        <v>1</v>
      </c>
      <c r="O22" s="79">
        <f>'MAYO 18'!N22</f>
        <v>1</v>
      </c>
      <c r="P22" s="30">
        <f>'JUNIO 18'!N22</f>
        <v>0</v>
      </c>
      <c r="Q22" s="30"/>
      <c r="R22" s="30"/>
      <c r="S22" s="30"/>
      <c r="T22" s="30"/>
      <c r="U22" s="30"/>
      <c r="V22" s="30"/>
      <c r="W22" s="94" t="s">
        <v>212</v>
      </c>
      <c r="X22" s="107"/>
    </row>
    <row r="23" spans="1:24" ht="34.5" customHeight="1" x14ac:dyDescent="0.25">
      <c r="A23" s="130"/>
      <c r="B23" s="119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62">
        <v>0.1</v>
      </c>
      <c r="J23" s="24" t="s">
        <v>71</v>
      </c>
      <c r="K23" s="30" t="s">
        <v>161</v>
      </c>
      <c r="L23" s="30" t="s">
        <v>161</v>
      </c>
      <c r="M23" s="30">
        <f>'MARZO 18'!N23</f>
        <v>0</v>
      </c>
      <c r="N23" s="30" t="s">
        <v>161</v>
      </c>
      <c r="O23" s="30" t="s">
        <v>161</v>
      </c>
      <c r="P23" s="30">
        <f>'JUNIO 18'!N23</f>
        <v>0</v>
      </c>
      <c r="Q23" s="30"/>
      <c r="R23" s="30"/>
      <c r="S23" s="30"/>
      <c r="T23" s="30"/>
      <c r="U23" s="30"/>
      <c r="V23" s="30"/>
      <c r="W23" s="94" t="s">
        <v>212</v>
      </c>
      <c r="X23" s="107"/>
    </row>
    <row r="24" spans="1:24" ht="34.5" customHeight="1" x14ac:dyDescent="0.25">
      <c r="A24" s="130"/>
      <c r="B24" s="119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31">
        <v>90</v>
      </c>
      <c r="J24" s="24" t="s">
        <v>68</v>
      </c>
      <c r="K24" s="30">
        <f>'ENERO 18'!N24</f>
        <v>100</v>
      </c>
      <c r="L24" s="30">
        <f>'FEBRERO 18'!N24</f>
        <v>100</v>
      </c>
      <c r="M24" s="30">
        <f>'MARZO 18'!N24</f>
        <v>100</v>
      </c>
      <c r="N24" s="30">
        <f>'ABRIL 18'!N24</f>
        <v>100</v>
      </c>
      <c r="O24" s="30">
        <f>'MAYO 18'!N24</f>
        <v>100</v>
      </c>
      <c r="P24" s="30">
        <f>'JUNIO 18'!N24</f>
        <v>0</v>
      </c>
      <c r="Q24" s="30"/>
      <c r="R24" s="30"/>
      <c r="S24" s="30"/>
      <c r="T24" s="30"/>
      <c r="U24" s="30"/>
      <c r="V24" s="30"/>
      <c r="W24" s="94" t="s">
        <v>212</v>
      </c>
      <c r="X24" s="107"/>
    </row>
    <row r="25" spans="1:24" ht="34.5" customHeight="1" x14ac:dyDescent="0.25">
      <c r="A25" s="130"/>
      <c r="B25" s="120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31">
        <v>90</v>
      </c>
      <c r="J25" s="24" t="s">
        <v>68</v>
      </c>
      <c r="K25" s="30">
        <f>'ENERO 18'!N25</f>
        <v>100</v>
      </c>
      <c r="L25" s="30">
        <f>'FEBRERO 18'!N25</f>
        <v>100</v>
      </c>
      <c r="M25" s="30">
        <f>'MARZO 18'!N25</f>
        <v>100</v>
      </c>
      <c r="N25" s="30">
        <f>'ABRIL 18'!N25</f>
        <v>100</v>
      </c>
      <c r="O25" s="30">
        <f>'MAYO 18'!N25</f>
        <v>100</v>
      </c>
      <c r="P25" s="30">
        <f>'JUNIO 18'!N25</f>
        <v>0</v>
      </c>
      <c r="Q25" s="30"/>
      <c r="R25" s="30"/>
      <c r="S25" s="30"/>
      <c r="T25" s="30"/>
      <c r="U25" s="30"/>
      <c r="V25" s="30"/>
      <c r="W25" s="94" t="s">
        <v>212</v>
      </c>
      <c r="X25" s="107"/>
    </row>
    <row r="26" spans="1:24" ht="34.5" customHeight="1" x14ac:dyDescent="0.25">
      <c r="A26" s="130"/>
      <c r="B26" s="120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62">
        <v>0.1</v>
      </c>
      <c r="J26" s="24" t="s">
        <v>71</v>
      </c>
      <c r="K26" s="30">
        <f>'ENERO 18'!N26</f>
        <v>0</v>
      </c>
      <c r="L26" s="30">
        <f>'FEBRERO 18'!N26</f>
        <v>0</v>
      </c>
      <c r="M26" s="30">
        <f>'MARZO 18'!N26</f>
        <v>0</v>
      </c>
      <c r="N26" s="30">
        <f>'ABRIL 18'!N26</f>
        <v>0</v>
      </c>
      <c r="O26" s="30">
        <f>'MAYO 18'!N26</f>
        <v>0</v>
      </c>
      <c r="P26" s="30">
        <f>'JUNIO 18'!N26</f>
        <v>0</v>
      </c>
      <c r="Q26" s="30"/>
      <c r="R26" s="30"/>
      <c r="S26" s="30"/>
      <c r="T26" s="30"/>
      <c r="U26" s="30"/>
      <c r="V26" s="30"/>
      <c r="W26" s="94" t="s">
        <v>212</v>
      </c>
      <c r="X26" s="107"/>
    </row>
    <row r="27" spans="1:24" ht="34.5" customHeight="1" x14ac:dyDescent="0.25">
      <c r="A27" s="130"/>
      <c r="B27" s="120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31">
        <v>2</v>
      </c>
      <c r="J27" s="24" t="s">
        <v>71</v>
      </c>
      <c r="K27" s="30">
        <f>'ENERO 18'!N27</f>
        <v>1</v>
      </c>
      <c r="L27" s="30">
        <f>'FEBRERO 18'!N27</f>
        <v>1</v>
      </c>
      <c r="M27" s="97">
        <f>'MARZO 18'!N27</f>
        <v>2</v>
      </c>
      <c r="N27" s="30">
        <f>'ABRIL 18'!N27</f>
        <v>1</v>
      </c>
      <c r="O27" s="30">
        <f>'MAYO 18'!N27</f>
        <v>1</v>
      </c>
      <c r="P27" s="30">
        <f>'JUNIO 18'!N27</f>
        <v>0</v>
      </c>
      <c r="Q27" s="30"/>
      <c r="R27" s="30"/>
      <c r="S27" s="30"/>
      <c r="T27" s="30"/>
      <c r="U27" s="30"/>
      <c r="V27" s="30"/>
      <c r="W27" s="94" t="s">
        <v>212</v>
      </c>
      <c r="X27" s="107"/>
    </row>
    <row r="28" spans="1:24" ht="34.5" customHeight="1" x14ac:dyDescent="0.25">
      <c r="A28" s="130"/>
      <c r="B28" s="120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31">
        <v>6</v>
      </c>
      <c r="J28" s="24" t="s">
        <v>68</v>
      </c>
      <c r="K28" s="30" t="s">
        <v>161</v>
      </c>
      <c r="L28" s="30" t="s">
        <v>161</v>
      </c>
      <c r="M28" s="30" t="s">
        <v>161</v>
      </c>
      <c r="N28" s="30" t="s">
        <v>161</v>
      </c>
      <c r="O28" s="30" t="s">
        <v>161</v>
      </c>
      <c r="P28" s="30" t="s">
        <v>161</v>
      </c>
      <c r="Q28" s="30"/>
      <c r="R28" s="30"/>
      <c r="S28" s="30"/>
      <c r="T28" s="30"/>
      <c r="U28" s="30"/>
      <c r="V28" s="30"/>
      <c r="W28" s="94" t="s">
        <v>212</v>
      </c>
      <c r="X28" s="107"/>
    </row>
    <row r="29" spans="1:24" ht="34.5" customHeight="1" x14ac:dyDescent="0.25">
      <c r="A29" s="130"/>
      <c r="B29" s="119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31">
        <v>6</v>
      </c>
      <c r="J29" s="24" t="s">
        <v>71</v>
      </c>
      <c r="K29" s="30" t="s">
        <v>161</v>
      </c>
      <c r="L29" s="30" t="s">
        <v>161</v>
      </c>
      <c r="M29" s="30" t="s">
        <v>161</v>
      </c>
      <c r="N29" s="30" t="s">
        <v>161</v>
      </c>
      <c r="O29" s="30" t="s">
        <v>161</v>
      </c>
      <c r="P29" s="30" t="s">
        <v>161</v>
      </c>
      <c r="Q29" s="30"/>
      <c r="R29" s="30"/>
      <c r="S29" s="30"/>
      <c r="T29" s="30"/>
      <c r="U29" s="30"/>
      <c r="V29" s="30"/>
      <c r="W29" s="94" t="s">
        <v>212</v>
      </c>
      <c r="X29" s="107"/>
    </row>
    <row r="30" spans="1:24" ht="34.5" customHeight="1" x14ac:dyDescent="0.25">
      <c r="A30" s="129"/>
      <c r="B30" s="119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60">
        <v>99.999999990000006</v>
      </c>
      <c r="J30" s="40" t="s">
        <v>68</v>
      </c>
      <c r="K30" s="64">
        <f>'ENERO 18'!L30</f>
        <v>99.999999990000006</v>
      </c>
      <c r="L30" s="30">
        <f>'FEBRERO 18'!N30</f>
        <v>100</v>
      </c>
      <c r="M30" s="30">
        <f>'MARZO 18'!N30</f>
        <v>100</v>
      </c>
      <c r="N30" s="30">
        <f>'ABRIL 18'!N30</f>
        <v>100</v>
      </c>
      <c r="O30" s="30">
        <f>'MAYO 18'!N30</f>
        <v>100</v>
      </c>
      <c r="P30" s="30">
        <f>'JUNIO 18'!N30</f>
        <v>100</v>
      </c>
      <c r="Q30" s="30"/>
      <c r="R30" s="30"/>
      <c r="S30" s="30"/>
      <c r="T30" s="30"/>
      <c r="U30" s="30"/>
      <c r="V30" s="30"/>
      <c r="W30" s="94" t="s">
        <v>212</v>
      </c>
      <c r="X30" s="107"/>
    </row>
    <row r="31" spans="1:24" ht="34.5" customHeight="1" x14ac:dyDescent="0.25">
      <c r="A31" s="129"/>
      <c r="B31" s="119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9.9999999999999998E-13</v>
      </c>
      <c r="J31" s="41" t="s">
        <v>71</v>
      </c>
      <c r="K31" s="30">
        <f>'ENERO 18'!N31</f>
        <v>0</v>
      </c>
      <c r="L31" s="30">
        <f>'FEBRERO 18'!N31</f>
        <v>0</v>
      </c>
      <c r="M31" s="30">
        <f>'MARZO 18'!N31</f>
        <v>0</v>
      </c>
      <c r="N31" s="30">
        <f>'ABRIL 18'!N31</f>
        <v>0</v>
      </c>
      <c r="O31" s="30">
        <f>'MAYO 18'!N31</f>
        <v>0</v>
      </c>
      <c r="P31" s="30">
        <f>'JUNIO 18'!N31</f>
        <v>0</v>
      </c>
      <c r="Q31" s="30"/>
      <c r="R31" s="30"/>
      <c r="S31" s="30"/>
      <c r="T31" s="30"/>
      <c r="U31" s="30"/>
      <c r="V31" s="30"/>
      <c r="W31" s="94" t="s">
        <v>212</v>
      </c>
      <c r="X31" s="107"/>
    </row>
    <row r="32" spans="1:24" ht="34.5" customHeight="1" x14ac:dyDescent="0.25">
      <c r="A32" s="129"/>
      <c r="B32" s="119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75">
        <v>0.85</v>
      </c>
      <c r="J32" s="27" t="s">
        <v>68</v>
      </c>
      <c r="K32" s="79">
        <f>'ENERO 18'!N32</f>
        <v>1</v>
      </c>
      <c r="L32" s="79">
        <f>'FEBRERO 18'!N32</f>
        <v>1</v>
      </c>
      <c r="M32" s="79">
        <f>'MARZO 18'!N32</f>
        <v>1</v>
      </c>
      <c r="N32" s="79">
        <f>'ABRIL 18'!N32</f>
        <v>1</v>
      </c>
      <c r="O32" s="79">
        <f>'MAYO 18'!N32</f>
        <v>1</v>
      </c>
      <c r="P32" s="79">
        <f>'JUNIO 18'!N32</f>
        <v>1</v>
      </c>
      <c r="Q32" s="79"/>
      <c r="R32" s="79"/>
      <c r="S32" s="79"/>
      <c r="T32" s="79"/>
      <c r="U32" s="79"/>
      <c r="V32" s="79"/>
      <c r="W32" s="94" t="s">
        <v>212</v>
      </c>
      <c r="X32" s="107"/>
    </row>
    <row r="33" spans="1:24" ht="34.5" customHeight="1" x14ac:dyDescent="0.25">
      <c r="A33" s="129"/>
      <c r="B33" s="120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75">
        <v>0.85</v>
      </c>
      <c r="J33" s="24" t="s">
        <v>68</v>
      </c>
      <c r="K33" s="80">
        <f>'ENERO 18'!N33</f>
        <v>0.96430000000000005</v>
      </c>
      <c r="L33" s="80">
        <f>'FEBRERO 18'!N33</f>
        <v>0.92859999999999998</v>
      </c>
      <c r="M33" s="80">
        <f>'MARZO 18'!N33</f>
        <v>0.92859999999999998</v>
      </c>
      <c r="N33" s="80">
        <f>'ABRIL 18'!N33</f>
        <v>0.96430000000000005</v>
      </c>
      <c r="O33" s="80">
        <f>'MAYO 18'!N33</f>
        <v>1</v>
      </c>
      <c r="P33" s="79">
        <f>'JUNIO 18'!N33</f>
        <v>1</v>
      </c>
      <c r="Q33" s="79"/>
      <c r="R33" s="79"/>
      <c r="S33" s="79"/>
      <c r="T33" s="79"/>
      <c r="U33" s="79"/>
      <c r="V33" s="79"/>
      <c r="W33" s="94" t="s">
        <v>212</v>
      </c>
      <c r="X33" s="107"/>
    </row>
    <row r="34" spans="1:24" ht="34.5" customHeight="1" x14ac:dyDescent="0.25">
      <c r="A34" s="129"/>
      <c r="B34" s="119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76">
        <v>0.35</v>
      </c>
      <c r="J34" s="24" t="s">
        <v>71</v>
      </c>
      <c r="K34" s="30" t="s">
        <v>161</v>
      </c>
      <c r="L34" s="30" t="s">
        <v>161</v>
      </c>
      <c r="M34" s="80">
        <f>'MARZO 18'!N34</f>
        <v>0.2152</v>
      </c>
      <c r="N34" s="30" t="s">
        <v>161</v>
      </c>
      <c r="O34" s="30" t="s">
        <v>161</v>
      </c>
      <c r="P34" s="73"/>
      <c r="Q34" s="30"/>
      <c r="R34" s="30"/>
      <c r="S34" s="30"/>
      <c r="T34" s="30"/>
      <c r="U34" s="30"/>
      <c r="V34" s="30"/>
      <c r="W34" s="94" t="s">
        <v>212</v>
      </c>
      <c r="X34" s="107"/>
    </row>
    <row r="35" spans="1:24" ht="34.5" customHeight="1" x14ac:dyDescent="0.25">
      <c r="A35" s="129"/>
      <c r="B35" s="121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24" t="s">
        <v>71</v>
      </c>
      <c r="K35" s="80">
        <f>'ENERO 18'!N35</f>
        <v>0.1176</v>
      </c>
      <c r="L35" s="80">
        <f>'FEBRERO 18'!N35</f>
        <v>0.1046</v>
      </c>
      <c r="M35" s="80">
        <f>'MARZO 18'!N35</f>
        <v>0.1016</v>
      </c>
      <c r="N35" s="80">
        <f>'ABRIL 18'!N35</f>
        <v>0.10639999999999999</v>
      </c>
      <c r="O35" s="80">
        <f>'MAYO 18'!N35</f>
        <v>0.1066</v>
      </c>
      <c r="P35" s="73">
        <f>'JUNIO 18'!N35</f>
        <v>0.10539999999999999</v>
      </c>
      <c r="Q35" s="30"/>
      <c r="R35" s="30"/>
      <c r="S35" s="30"/>
      <c r="T35" s="30"/>
      <c r="U35" s="30"/>
      <c r="V35" s="30"/>
      <c r="W35" s="94" t="s">
        <v>212</v>
      </c>
      <c r="X35" s="107"/>
    </row>
    <row r="36" spans="1:24" ht="34.5" customHeight="1" x14ac:dyDescent="0.25">
      <c r="A36" s="129"/>
      <c r="B36" s="121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24" t="s">
        <v>71</v>
      </c>
      <c r="K36" s="30" t="s">
        <v>161</v>
      </c>
      <c r="L36" s="30" t="s">
        <v>161</v>
      </c>
      <c r="M36" s="80">
        <f>'MARZO 18'!N36</f>
        <v>0.51600000000000001</v>
      </c>
      <c r="N36" s="30" t="s">
        <v>161</v>
      </c>
      <c r="O36" s="30" t="s">
        <v>161</v>
      </c>
      <c r="P36" s="73">
        <f>'JUNIO 18'!N36</f>
        <v>0.50939999999999996</v>
      </c>
      <c r="Q36" s="30"/>
      <c r="R36" s="30"/>
      <c r="S36" s="30"/>
      <c r="T36" s="30"/>
      <c r="U36" s="30"/>
      <c r="V36" s="30"/>
      <c r="W36" s="94" t="s">
        <v>212</v>
      </c>
      <c r="X36" s="107"/>
    </row>
    <row r="37" spans="1:24" ht="34.5" customHeight="1" x14ac:dyDescent="0.25">
      <c r="A37" s="130"/>
      <c r="B37" s="121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24" t="s">
        <v>71</v>
      </c>
      <c r="K37" s="80">
        <f>'ENERO 18'!N37</f>
        <v>2.9399999999999999E-2</v>
      </c>
      <c r="L37" s="80">
        <f>'FEBRERO 18'!N37</f>
        <v>0</v>
      </c>
      <c r="M37" s="80">
        <f>'MARZO 18'!N37</f>
        <v>0</v>
      </c>
      <c r="N37" s="80">
        <f>'ABRIL 18'!N37</f>
        <v>0</v>
      </c>
      <c r="O37" s="80">
        <f>'MAYO 18'!N37</f>
        <v>2.5999999999999999E-2</v>
      </c>
      <c r="P37" s="80">
        <f>'JUNIO 18'!N37</f>
        <v>0</v>
      </c>
      <c r="Q37" s="30"/>
      <c r="R37" s="30"/>
      <c r="S37" s="30"/>
      <c r="T37" s="30"/>
      <c r="U37" s="30"/>
      <c r="V37" s="30"/>
      <c r="W37" s="94" t="s">
        <v>212</v>
      </c>
      <c r="X37" s="107"/>
    </row>
    <row r="38" spans="1:24" ht="34.5" customHeight="1" x14ac:dyDescent="0.25">
      <c r="A38" s="129"/>
      <c r="B38" s="121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76">
        <v>0</v>
      </c>
      <c r="J38" s="24" t="s">
        <v>71</v>
      </c>
      <c r="K38" s="80">
        <f>'ENERO 18'!N38</f>
        <v>0</v>
      </c>
      <c r="L38" s="80">
        <f>'FEBRERO 18'!N38</f>
        <v>0</v>
      </c>
      <c r="M38" s="80">
        <f>'MARZO 18'!N38</f>
        <v>0</v>
      </c>
      <c r="N38" s="80">
        <f>'ABRIL 18'!N38</f>
        <v>0</v>
      </c>
      <c r="O38" s="80">
        <f>'MAYO 18'!N38</f>
        <v>0</v>
      </c>
      <c r="P38" s="80">
        <f>'JUNIO 18'!N38</f>
        <v>0</v>
      </c>
      <c r="Q38" s="30"/>
      <c r="R38" s="30"/>
      <c r="S38" s="30"/>
      <c r="T38" s="30"/>
      <c r="U38" s="30"/>
      <c r="V38" s="30"/>
      <c r="W38" s="94" t="s">
        <v>212</v>
      </c>
      <c r="X38" s="107"/>
    </row>
    <row r="39" spans="1:24" ht="34.5" customHeight="1" x14ac:dyDescent="0.25">
      <c r="A39" s="130"/>
      <c r="B39" s="121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24" t="s">
        <v>71</v>
      </c>
      <c r="K39" s="30" t="s">
        <v>161</v>
      </c>
      <c r="L39" s="30" t="s">
        <v>161</v>
      </c>
      <c r="M39" s="80">
        <f>'MARZO 18'!N39</f>
        <v>2.0299999999999999E-2</v>
      </c>
      <c r="N39" s="30" t="s">
        <v>161</v>
      </c>
      <c r="O39" s="30" t="s">
        <v>161</v>
      </c>
      <c r="P39" s="80">
        <f>'JUNIO 18'!N39</f>
        <v>0</v>
      </c>
      <c r="Q39" s="30"/>
      <c r="R39" s="30"/>
      <c r="S39" s="30"/>
      <c r="T39" s="30"/>
      <c r="U39" s="30"/>
      <c r="V39" s="30"/>
      <c r="W39" s="94" t="s">
        <v>212</v>
      </c>
      <c r="X39" s="107"/>
    </row>
    <row r="40" spans="1:24" ht="34.5" customHeight="1" x14ac:dyDescent="0.25">
      <c r="A40" s="129"/>
      <c r="B40" s="121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31">
        <v>0.5</v>
      </c>
      <c r="J40" s="40" t="s">
        <v>68</v>
      </c>
      <c r="K40" s="30" t="s">
        <v>161</v>
      </c>
      <c r="L40" s="30" t="s">
        <v>161</v>
      </c>
      <c r="M40" s="30" t="s">
        <v>161</v>
      </c>
      <c r="N40" s="30" t="s">
        <v>161</v>
      </c>
      <c r="O40" s="30" t="s">
        <v>161</v>
      </c>
      <c r="P40" s="30"/>
      <c r="Q40" s="30"/>
      <c r="R40" s="30"/>
      <c r="S40" s="30"/>
      <c r="T40" s="30"/>
      <c r="U40" s="30"/>
      <c r="V40" s="30"/>
      <c r="W40" s="94" t="s">
        <v>212</v>
      </c>
      <c r="X40" s="107"/>
    </row>
    <row r="41" spans="1:24" ht="34.5" customHeight="1" x14ac:dyDescent="0.25">
      <c r="A41" s="129"/>
      <c r="B41" s="122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31">
        <v>1</v>
      </c>
      <c r="J41" s="24" t="s">
        <v>71</v>
      </c>
      <c r="K41" s="30" t="s">
        <v>161</v>
      </c>
      <c r="L41" s="30" t="s">
        <v>161</v>
      </c>
      <c r="M41" s="30" t="s">
        <v>161</v>
      </c>
      <c r="N41" s="30" t="s">
        <v>161</v>
      </c>
      <c r="O41" s="30" t="s">
        <v>161</v>
      </c>
      <c r="P41" s="30"/>
      <c r="Q41" s="30"/>
      <c r="R41" s="30"/>
      <c r="S41" s="30"/>
      <c r="T41" s="30"/>
      <c r="U41" s="30"/>
      <c r="V41" s="30"/>
      <c r="W41" s="94" t="s">
        <v>212</v>
      </c>
      <c r="X41" s="107"/>
    </row>
    <row r="42" spans="1:24" ht="34.5" customHeight="1" x14ac:dyDescent="0.25">
      <c r="A42" s="130"/>
      <c r="B42" s="123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63">
        <v>0.01</v>
      </c>
      <c r="J42" s="24" t="s">
        <v>71</v>
      </c>
      <c r="K42" s="63">
        <f>'ENERO 18'!N42</f>
        <v>0</v>
      </c>
      <c r="L42" s="63">
        <f>'FEBRERO 18'!N42</f>
        <v>0</v>
      </c>
      <c r="M42" s="63">
        <f>'MARZO 18'!N42</f>
        <v>0</v>
      </c>
      <c r="N42" s="63">
        <f>'ABRIL 18'!N42</f>
        <v>0</v>
      </c>
      <c r="O42" s="63">
        <f>'MAYO 18'!N42</f>
        <v>0</v>
      </c>
      <c r="P42" s="63">
        <f>'JUNIO 18'!N42</f>
        <v>0</v>
      </c>
      <c r="Q42" s="63"/>
      <c r="R42" s="63"/>
      <c r="S42" s="63"/>
      <c r="T42" s="63"/>
      <c r="U42" s="63"/>
      <c r="V42" s="63"/>
      <c r="W42" s="94" t="s">
        <v>212</v>
      </c>
      <c r="X42" s="111" t="s">
        <v>189</v>
      </c>
    </row>
    <row r="43" spans="1:24" ht="34.5" customHeight="1" x14ac:dyDescent="0.25">
      <c r="A43" s="130"/>
      <c r="B43" s="123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63">
        <v>0.7</v>
      </c>
      <c r="J43" s="24" t="s">
        <v>68</v>
      </c>
      <c r="K43" s="63">
        <f>'ENERO 18'!N43</f>
        <v>0.82</v>
      </c>
      <c r="L43" s="63">
        <f>'FEBRERO 18'!N43</f>
        <v>0.81</v>
      </c>
      <c r="M43" s="63">
        <f>'MARZO 18'!N43</f>
        <v>0.93</v>
      </c>
      <c r="N43" s="63">
        <f>'ABRIL 18'!N43</f>
        <v>0.94</v>
      </c>
      <c r="O43" s="63">
        <f>'MAYO 18'!N43</f>
        <v>0.93</v>
      </c>
      <c r="P43" s="63">
        <f>'JUNIO 18'!N43</f>
        <v>0.89</v>
      </c>
      <c r="Q43" s="63"/>
      <c r="R43" s="63"/>
      <c r="S43" s="63"/>
      <c r="T43" s="63"/>
      <c r="U43" s="63"/>
      <c r="V43" s="63"/>
      <c r="W43" s="94" t="s">
        <v>212</v>
      </c>
      <c r="X43" s="107"/>
    </row>
    <row r="44" spans="1:24" ht="34.5" customHeight="1" x14ac:dyDescent="0.25">
      <c r="A44" s="130"/>
      <c r="B44" s="123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34">
        <v>2</v>
      </c>
      <c r="J44" s="24" t="s">
        <v>71</v>
      </c>
      <c r="K44" s="34">
        <f>'ENERO 18'!N44</f>
        <v>1</v>
      </c>
      <c r="L44" s="34">
        <f>'FEBRERO 18'!N44</f>
        <v>0</v>
      </c>
      <c r="M44" s="34">
        <f>'MARZO 18'!N44</f>
        <v>0</v>
      </c>
      <c r="N44" s="34">
        <f>'ABRIL 18'!N44</f>
        <v>0</v>
      </c>
      <c r="O44" s="34">
        <f>'MAYO 18'!N44</f>
        <v>0</v>
      </c>
      <c r="P44" s="34">
        <f>'JUNIO 18'!N44</f>
        <v>0</v>
      </c>
      <c r="Q44" s="34"/>
      <c r="R44" s="34"/>
      <c r="S44" s="34"/>
      <c r="T44" s="34"/>
      <c r="U44" s="34"/>
      <c r="V44" s="34"/>
      <c r="W44" s="94" t="s">
        <v>212</v>
      </c>
      <c r="X44" s="111" t="s">
        <v>190</v>
      </c>
    </row>
    <row r="45" spans="1:24" ht="34.5" customHeight="1" x14ac:dyDescent="0.25">
      <c r="A45" s="130"/>
      <c r="B45" s="123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31">
        <v>4</v>
      </c>
      <c r="J45" s="24" t="s">
        <v>71</v>
      </c>
      <c r="K45" s="31">
        <f>'ENERO 18'!N45</f>
        <v>0</v>
      </c>
      <c r="L45" s="31">
        <f>'FEBRERO 18'!N45</f>
        <v>1</v>
      </c>
      <c r="M45" s="31">
        <f>'MARZO 18'!N45</f>
        <v>0</v>
      </c>
      <c r="N45" s="31">
        <f>'ABRIL 18'!N45</f>
        <v>0</v>
      </c>
      <c r="O45" s="31">
        <f>'MAYO 18'!N45</f>
        <v>0</v>
      </c>
      <c r="P45" s="31">
        <f>'JUNIO 18'!N45</f>
        <v>1</v>
      </c>
      <c r="Q45" s="31"/>
      <c r="R45" s="31"/>
      <c r="S45" s="31"/>
      <c r="T45" s="31"/>
      <c r="U45" s="31"/>
      <c r="V45" s="31"/>
      <c r="W45" s="94" t="s">
        <v>212</v>
      </c>
      <c r="X45" s="111" t="s">
        <v>199</v>
      </c>
    </row>
    <row r="46" spans="1:24" ht="34.5" customHeight="1" x14ac:dyDescent="0.25">
      <c r="A46" s="130"/>
      <c r="B46" s="123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34">
        <v>200</v>
      </c>
      <c r="J46" s="24" t="s">
        <v>71</v>
      </c>
      <c r="K46" s="85">
        <f>'ENERO 18'!N46</f>
        <v>54</v>
      </c>
      <c r="L46" s="30">
        <f>'FEBRERO 18'!N46</f>
        <v>105</v>
      </c>
      <c r="M46" s="30">
        <f>'MARZO 18'!N46</f>
        <v>93</v>
      </c>
      <c r="N46" s="30">
        <f>'ABRIL 18'!N46</f>
        <v>100</v>
      </c>
      <c r="O46" s="30">
        <f>'MAYO 18'!N46</f>
        <v>99</v>
      </c>
      <c r="P46" s="85">
        <f>'JUNIO 18'!N46</f>
        <v>86</v>
      </c>
      <c r="Q46" s="85"/>
      <c r="R46" s="85"/>
      <c r="S46" s="30"/>
      <c r="T46" s="30"/>
      <c r="U46" s="30"/>
      <c r="V46" s="30"/>
      <c r="W46" s="83" t="s">
        <v>213</v>
      </c>
      <c r="X46" s="107"/>
    </row>
    <row r="47" spans="1:24" ht="34.5" customHeight="1" x14ac:dyDescent="0.25">
      <c r="A47" s="130"/>
      <c r="B47" s="119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35">
        <v>7000</v>
      </c>
      <c r="J47" s="24" t="s">
        <v>71</v>
      </c>
      <c r="K47" s="134">
        <f>'ENERO 18'!N47</f>
        <v>693.06</v>
      </c>
      <c r="L47" s="134">
        <f>'FEBRERO 18'!N47</f>
        <v>1469.88</v>
      </c>
      <c r="M47" s="134">
        <f>'MARZO 18'!N47</f>
        <v>1398.55</v>
      </c>
      <c r="N47" s="134">
        <f>'ABRIL 18'!N47</f>
        <v>3292.48</v>
      </c>
      <c r="O47" s="134">
        <f>'MAYO 18'!N47</f>
        <v>2793.05</v>
      </c>
      <c r="P47" s="85">
        <f>'JUNIO 18'!N47</f>
        <v>595</v>
      </c>
      <c r="Q47" s="134"/>
      <c r="R47" s="134"/>
      <c r="S47" s="134"/>
      <c r="T47" s="134"/>
      <c r="U47" s="134"/>
      <c r="V47" s="134"/>
      <c r="W47" s="83" t="s">
        <v>213</v>
      </c>
      <c r="X47" s="107"/>
    </row>
    <row r="48" spans="1:24" ht="34.5" customHeight="1" x14ac:dyDescent="0.25">
      <c r="A48" s="130"/>
      <c r="B48" s="119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31">
        <v>8</v>
      </c>
      <c r="J48" s="24" t="s">
        <v>71</v>
      </c>
      <c r="K48" s="64">
        <f>'ENERO 18'!N48</f>
        <v>0</v>
      </c>
      <c r="L48" s="30">
        <f>'FEBRERO 18'!N48</f>
        <v>0</v>
      </c>
      <c r="M48" s="30">
        <f>'MARZO 18'!N48</f>
        <v>0</v>
      </c>
      <c r="N48" s="30">
        <f>'ABRIL 18'!N48</f>
        <v>0</v>
      </c>
      <c r="O48" s="30">
        <f>'MAYO 18'!N48</f>
        <v>0</v>
      </c>
      <c r="P48" s="85">
        <f>'JUNIO 18'!N48</f>
        <v>0</v>
      </c>
      <c r="Q48" s="30"/>
      <c r="R48" s="64"/>
      <c r="S48" s="30"/>
      <c r="T48" s="30"/>
      <c r="U48" s="64"/>
      <c r="V48" s="64"/>
      <c r="W48" s="83" t="s">
        <v>213</v>
      </c>
      <c r="X48" s="107"/>
    </row>
    <row r="49" spans="1:24" ht="34.5" customHeight="1" x14ac:dyDescent="0.25">
      <c r="A49" s="130"/>
      <c r="B49" s="119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31">
        <v>20</v>
      </c>
      <c r="J49" s="24" t="s">
        <v>71</v>
      </c>
      <c r="K49" s="64">
        <f>'ENERO 18'!N49</f>
        <v>0</v>
      </c>
      <c r="L49" s="30">
        <f>'FEBRERO 18'!N49</f>
        <v>0</v>
      </c>
      <c r="M49" s="30">
        <f>'MARZO 18'!N49</f>
        <v>0</v>
      </c>
      <c r="N49" s="30">
        <f>'ABRIL 18'!N49</f>
        <v>0</v>
      </c>
      <c r="O49" s="30">
        <f>'MAYO 18'!N49</f>
        <v>0</v>
      </c>
      <c r="P49" s="85">
        <f>'JUNIO 18'!N49</f>
        <v>0</v>
      </c>
      <c r="Q49" s="30"/>
      <c r="R49" s="64"/>
      <c r="S49" s="30"/>
      <c r="T49" s="30"/>
      <c r="U49" s="64"/>
      <c r="V49" s="64"/>
      <c r="W49" s="83" t="s">
        <v>213</v>
      </c>
      <c r="X49" s="107"/>
    </row>
    <row r="50" spans="1:24" ht="34.5" customHeight="1" x14ac:dyDescent="0.25">
      <c r="A50" s="130"/>
      <c r="B50" s="120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31">
        <v>10</v>
      </c>
      <c r="J50" s="24" t="s">
        <v>71</v>
      </c>
      <c r="K50" s="64">
        <f>'ENERO 18'!N50</f>
        <v>0</v>
      </c>
      <c r="L50" s="30">
        <f>'FEBRERO 18'!N50</f>
        <v>0</v>
      </c>
      <c r="M50" s="30">
        <f>'MARZO 18'!N50</f>
        <v>0</v>
      </c>
      <c r="N50" s="30">
        <f>'ABRIL 18'!N50</f>
        <v>0</v>
      </c>
      <c r="O50" s="30">
        <f>'MAYO 18'!N50</f>
        <v>0</v>
      </c>
      <c r="P50" s="85">
        <f>'JUNIO 18'!N50</f>
        <v>0</v>
      </c>
      <c r="Q50" s="30"/>
      <c r="R50" s="64"/>
      <c r="S50" s="30"/>
      <c r="T50" s="30"/>
      <c r="U50" s="64"/>
      <c r="V50" s="64"/>
      <c r="W50" s="83" t="s">
        <v>213</v>
      </c>
      <c r="X50" s="107"/>
    </row>
    <row r="51" spans="1:24" ht="34.5" customHeight="1" x14ac:dyDescent="0.25">
      <c r="A51" s="130"/>
      <c r="B51" s="119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31">
        <v>20</v>
      </c>
      <c r="J51" s="24" t="s">
        <v>71</v>
      </c>
      <c r="K51" s="64">
        <f>'ENERO 18'!N51</f>
        <v>0</v>
      </c>
      <c r="L51" s="30">
        <f>'FEBRERO 18'!N51</f>
        <v>0</v>
      </c>
      <c r="M51" s="30">
        <f>'MARZO 18'!N51</f>
        <v>0</v>
      </c>
      <c r="N51" s="30">
        <f>'ABRIL 18'!N51</f>
        <v>0</v>
      </c>
      <c r="O51" s="30">
        <f>'MAYO 18'!N51</f>
        <v>0</v>
      </c>
      <c r="P51" s="85">
        <f>'JUNIO 18'!N51</f>
        <v>0</v>
      </c>
      <c r="Q51" s="30"/>
      <c r="R51" s="64"/>
      <c r="S51" s="30"/>
      <c r="T51" s="30"/>
      <c r="U51" s="64"/>
      <c r="V51" s="64"/>
      <c r="W51" s="83" t="s">
        <v>213</v>
      </c>
      <c r="X51" s="107"/>
    </row>
    <row r="52" spans="1:24" ht="34.5" customHeight="1" x14ac:dyDescent="0.25">
      <c r="A52" s="130"/>
      <c r="B52" s="120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31">
        <v>10</v>
      </c>
      <c r="J52" s="24" t="s">
        <v>71</v>
      </c>
      <c r="K52" s="64">
        <f>'ENERO 18'!N52</f>
        <v>0</v>
      </c>
      <c r="L52" s="30">
        <f>'FEBRERO 18'!N52</f>
        <v>0</v>
      </c>
      <c r="M52" s="30">
        <f>'MARZO 18'!N52</f>
        <v>0</v>
      </c>
      <c r="N52" s="30">
        <f>'ABRIL 18'!N52</f>
        <v>0</v>
      </c>
      <c r="O52" s="30">
        <f>'MAYO 18'!N52</f>
        <v>0</v>
      </c>
      <c r="P52" s="85">
        <f>'JUNIO 18'!N52</f>
        <v>0</v>
      </c>
      <c r="Q52" s="30"/>
      <c r="R52" s="64"/>
      <c r="S52" s="30"/>
      <c r="T52" s="30"/>
      <c r="U52" s="64"/>
      <c r="V52" s="64"/>
      <c r="W52" s="83" t="s">
        <v>213</v>
      </c>
      <c r="X52" s="107"/>
    </row>
    <row r="53" spans="1:24" ht="34.5" customHeight="1" x14ac:dyDescent="0.25">
      <c r="A53" s="130"/>
      <c r="B53" s="119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31">
        <v>20</v>
      </c>
      <c r="J53" s="24" t="s">
        <v>71</v>
      </c>
      <c r="K53" s="64">
        <f>'ENERO 18'!N53</f>
        <v>0</v>
      </c>
      <c r="L53" s="30">
        <f>'FEBRERO 18'!N53</f>
        <v>0</v>
      </c>
      <c r="M53" s="30">
        <f>'MARZO 18'!N53</f>
        <v>0</v>
      </c>
      <c r="N53" s="30">
        <f>'ABRIL 18'!N53</f>
        <v>0</v>
      </c>
      <c r="O53" s="30">
        <f>'MAYO 18'!N53</f>
        <v>0</v>
      </c>
      <c r="P53" s="85">
        <f>'JUNIO 18'!N53</f>
        <v>0</v>
      </c>
      <c r="Q53" s="30"/>
      <c r="R53" s="64"/>
      <c r="S53" s="30"/>
      <c r="T53" s="30"/>
      <c r="U53" s="64"/>
      <c r="V53" s="64"/>
      <c r="W53" s="83" t="s">
        <v>213</v>
      </c>
      <c r="X53" s="107"/>
    </row>
    <row r="54" spans="1:24" ht="34.5" customHeight="1" x14ac:dyDescent="0.25">
      <c r="A54" s="130"/>
      <c r="B54" s="124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31">
        <v>10</v>
      </c>
      <c r="J54" s="24" t="s">
        <v>71</v>
      </c>
      <c r="K54" s="64">
        <f>'ENERO 18'!N54</f>
        <v>0</v>
      </c>
      <c r="L54" s="30">
        <f>'FEBRERO 18'!N54</f>
        <v>0</v>
      </c>
      <c r="M54" s="30">
        <f>'MARZO 18'!N54</f>
        <v>0</v>
      </c>
      <c r="N54" s="30">
        <f>'ABRIL 18'!N54</f>
        <v>0</v>
      </c>
      <c r="O54" s="30">
        <f>'MAYO 18'!N54</f>
        <v>0</v>
      </c>
      <c r="P54" s="85">
        <f>'JUNIO 18'!N54</f>
        <v>0</v>
      </c>
      <c r="Q54" s="30"/>
      <c r="R54" s="64"/>
      <c r="S54" s="30"/>
      <c r="T54" s="30"/>
      <c r="U54" s="64"/>
      <c r="V54" s="64"/>
      <c r="W54" s="83" t="s">
        <v>213</v>
      </c>
      <c r="X54" s="107"/>
    </row>
    <row r="55" spans="1:24" ht="34.5" customHeight="1" x14ac:dyDescent="0.25">
      <c r="A55" s="130"/>
      <c r="B55" s="119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31">
        <v>20</v>
      </c>
      <c r="J55" s="24" t="s">
        <v>71</v>
      </c>
      <c r="K55" s="64">
        <f>'ENERO 18'!N55</f>
        <v>0</v>
      </c>
      <c r="L55" s="30">
        <f>'FEBRERO 18'!N55</f>
        <v>0</v>
      </c>
      <c r="M55" s="30">
        <f>'MARZO 18'!N55</f>
        <v>0</v>
      </c>
      <c r="N55" s="30">
        <f>'ABRIL 18'!N55</f>
        <v>0</v>
      </c>
      <c r="O55" s="30">
        <f>'MAYO 18'!N55</f>
        <v>0</v>
      </c>
      <c r="P55" s="85">
        <f>'JUNIO 18'!N55</f>
        <v>0</v>
      </c>
      <c r="Q55" s="30"/>
      <c r="R55" s="64"/>
      <c r="S55" s="30"/>
      <c r="T55" s="30"/>
      <c r="U55" s="64"/>
      <c r="V55" s="64"/>
      <c r="W55" s="83" t="s">
        <v>213</v>
      </c>
      <c r="X55" s="107"/>
    </row>
    <row r="56" spans="1:24" ht="34.5" customHeight="1" x14ac:dyDescent="0.25">
      <c r="A56" s="130"/>
      <c r="B56" s="119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72">
        <v>0.02</v>
      </c>
      <c r="J56" s="24" t="s">
        <v>71</v>
      </c>
      <c r="K56" s="73">
        <f>'ENERO 18'!N56</f>
        <v>4.1999999999999997E-3</v>
      </c>
      <c r="L56" s="80">
        <f>'FEBRERO 18'!N56</f>
        <v>1.23E-2</v>
      </c>
      <c r="M56" s="80">
        <f>'MARZO 18'!N56</f>
        <v>8.0000000000000002E-3</v>
      </c>
      <c r="N56" s="73">
        <f>'ABRIL 18'!N56</f>
        <v>5.7000000000000002E-3</v>
      </c>
      <c r="O56" s="73">
        <f>'MAYO 18'!N56</f>
        <v>7.4999999999999997E-3</v>
      </c>
      <c r="P56" s="73">
        <f>'JUNIO 18'!N56</f>
        <v>4.7999999999999996E-3</v>
      </c>
      <c r="Q56" s="73"/>
      <c r="R56" s="73"/>
      <c r="S56" s="73"/>
      <c r="T56" s="73"/>
      <c r="U56" s="73"/>
      <c r="V56" s="73"/>
      <c r="W56" s="83" t="s">
        <v>213</v>
      </c>
      <c r="X56" s="107"/>
    </row>
    <row r="57" spans="1:24" ht="34.5" customHeight="1" x14ac:dyDescent="0.25">
      <c r="A57" s="130"/>
      <c r="B57" s="119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71">
        <v>2.5000000000000001E-3</v>
      </c>
      <c r="J57" s="24" t="s">
        <v>71</v>
      </c>
      <c r="K57" s="73">
        <f>'ENERO 18'!N57</f>
        <v>0</v>
      </c>
      <c r="L57" s="80">
        <f>'FEBRERO 18'!N57</f>
        <v>0</v>
      </c>
      <c r="M57" s="80">
        <f>'MARZO 18'!N57</f>
        <v>0</v>
      </c>
      <c r="N57" s="73">
        <f>'ABRIL 18'!N57</f>
        <v>0</v>
      </c>
      <c r="O57" s="73">
        <f>'MAYO 18'!N57</f>
        <v>0</v>
      </c>
      <c r="P57" s="80">
        <f>'JUNIO 18'!N57</f>
        <v>0</v>
      </c>
      <c r="Q57" s="73"/>
      <c r="R57" s="73"/>
      <c r="S57" s="73"/>
      <c r="T57" s="73"/>
      <c r="U57" s="73"/>
      <c r="V57" s="73"/>
      <c r="W57" s="83" t="s">
        <v>213</v>
      </c>
      <c r="X57" s="107"/>
    </row>
    <row r="58" spans="1:24" ht="34.5" customHeight="1" x14ac:dyDescent="0.25">
      <c r="A58" s="130"/>
      <c r="B58" s="119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62">
        <v>99.999999990000006</v>
      </c>
      <c r="J58" s="24" t="s">
        <v>68</v>
      </c>
      <c r="K58" s="85">
        <f>'ENERO 18'!N58</f>
        <v>100</v>
      </c>
      <c r="L58" s="30">
        <f>'FEBRERO 18'!N58</f>
        <v>100</v>
      </c>
      <c r="M58" s="30">
        <f>'MARZO 18'!N58</f>
        <v>100</v>
      </c>
      <c r="N58" s="30">
        <f>'ABRIL 18'!N58</f>
        <v>100</v>
      </c>
      <c r="O58" s="30">
        <f>'MAYO 18'!N58</f>
        <v>100</v>
      </c>
      <c r="P58" s="64">
        <f>'JUNIO 18'!N58</f>
        <v>100</v>
      </c>
      <c r="Q58" s="30"/>
      <c r="R58" s="30"/>
      <c r="S58" s="30"/>
      <c r="T58" s="30"/>
      <c r="U58" s="30"/>
      <c r="V58" s="30"/>
      <c r="W58" s="84" t="s">
        <v>212</v>
      </c>
      <c r="X58" s="107"/>
    </row>
    <row r="59" spans="1:24" ht="34.5" customHeight="1" x14ac:dyDescent="0.25">
      <c r="A59" s="129"/>
      <c r="B59" s="119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62">
        <v>99.999999990000006</v>
      </c>
      <c r="J59" s="24" t="s">
        <v>68</v>
      </c>
      <c r="K59" s="85">
        <f>'ENERO 18'!N59</f>
        <v>100</v>
      </c>
      <c r="L59" s="30">
        <f>'FEBRERO 18'!N59</f>
        <v>100</v>
      </c>
      <c r="M59" s="30">
        <f>'MARZO 18'!N59</f>
        <v>100</v>
      </c>
      <c r="N59" s="30">
        <f>'ABRIL 18'!N59</f>
        <v>100</v>
      </c>
      <c r="O59" s="30">
        <f>'MAYO 18'!N59</f>
        <v>100</v>
      </c>
      <c r="P59" s="64">
        <f>'JUNIO 18'!N59</f>
        <v>100</v>
      </c>
      <c r="Q59" s="30"/>
      <c r="R59" s="30"/>
      <c r="S59" s="30"/>
      <c r="T59" s="30"/>
      <c r="U59" s="30"/>
      <c r="V59" s="30"/>
      <c r="W59" s="84" t="s">
        <v>212</v>
      </c>
      <c r="X59" s="107"/>
    </row>
    <row r="60" spans="1:24" ht="34.5" customHeight="1" x14ac:dyDescent="0.25">
      <c r="A60" s="129"/>
      <c r="B60" s="119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62">
        <v>99.999999998999996</v>
      </c>
      <c r="J60" s="24" t="s">
        <v>68</v>
      </c>
      <c r="K60" s="85">
        <f>'ENERO 18'!N60</f>
        <v>100</v>
      </c>
      <c r="L60" s="30">
        <f>'FEBRERO 18'!N60</f>
        <v>100</v>
      </c>
      <c r="M60" s="30">
        <f>'MARZO 18'!N60</f>
        <v>100</v>
      </c>
      <c r="N60" s="30">
        <f>'ABRIL 18'!N60</f>
        <v>100</v>
      </c>
      <c r="O60" s="30">
        <f>'MAYO 18'!N60</f>
        <v>100</v>
      </c>
      <c r="P60" s="64">
        <f>'JUNIO 18'!N60</f>
        <v>100</v>
      </c>
      <c r="Q60" s="30"/>
      <c r="R60" s="30"/>
      <c r="S60" s="30"/>
      <c r="T60" s="30"/>
      <c r="U60" s="30"/>
      <c r="V60" s="30"/>
      <c r="W60" s="84" t="s">
        <v>212</v>
      </c>
      <c r="X60" s="107"/>
    </row>
    <row r="61" spans="1:24" ht="34.5" customHeight="1" x14ac:dyDescent="0.25">
      <c r="A61" s="129"/>
      <c r="B61" s="119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62">
        <v>99.999999999899998</v>
      </c>
      <c r="J61" s="24" t="s">
        <v>68</v>
      </c>
      <c r="K61" s="85">
        <f>'ENERO 18'!N61</f>
        <v>100</v>
      </c>
      <c r="L61" s="30">
        <f>'FEBRERO 18'!N61</f>
        <v>100</v>
      </c>
      <c r="M61" s="30">
        <f>'MARZO 18'!N61</f>
        <v>100</v>
      </c>
      <c r="N61" s="30">
        <f>'ABRIL 18'!N61</f>
        <v>100</v>
      </c>
      <c r="O61" s="30">
        <f>'MAYO 18'!N61</f>
        <v>100</v>
      </c>
      <c r="P61" s="64">
        <f>'JUNIO 18'!N61</f>
        <v>100</v>
      </c>
      <c r="Q61" s="30"/>
      <c r="R61" s="30"/>
      <c r="S61" s="30"/>
      <c r="T61" s="30"/>
      <c r="U61" s="30"/>
      <c r="V61" s="30"/>
      <c r="W61" s="84" t="s">
        <v>212</v>
      </c>
      <c r="X61" s="107"/>
    </row>
    <row r="62" spans="1:24" ht="34.5" customHeight="1" x14ac:dyDescent="0.25">
      <c r="A62" s="129"/>
      <c r="B62" s="119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64">
        <v>1E-10</v>
      </c>
      <c r="J62" s="54" t="s">
        <v>71</v>
      </c>
      <c r="K62" s="85">
        <f>'ENERO 18'!N62</f>
        <v>0</v>
      </c>
      <c r="L62" s="30">
        <f>'FEBRERO 18'!N62</f>
        <v>0</v>
      </c>
      <c r="M62" s="30">
        <f>'MARZO 18'!N62</f>
        <v>0</v>
      </c>
      <c r="N62" s="30">
        <f>'ABRIL 18'!N62</f>
        <v>0</v>
      </c>
      <c r="O62" s="30">
        <f>'MAYO 18'!N62</f>
        <v>0</v>
      </c>
      <c r="P62" s="64">
        <f>'JUNIO 18'!N62</f>
        <v>0</v>
      </c>
      <c r="Q62" s="30"/>
      <c r="R62" s="30"/>
      <c r="S62" s="30"/>
      <c r="T62" s="30"/>
      <c r="U62" s="30"/>
      <c r="V62" s="30"/>
      <c r="W62" s="84" t="s">
        <v>212</v>
      </c>
      <c r="X62" s="107"/>
    </row>
    <row r="63" spans="1:24" ht="34.5" customHeight="1" x14ac:dyDescent="0.25">
      <c r="A63" s="131"/>
      <c r="B63" s="125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31">
        <v>1000</v>
      </c>
      <c r="J63" s="24" t="s">
        <v>68</v>
      </c>
      <c r="K63" s="85">
        <f>'ENERO 18'!N63</f>
        <v>1141.45</v>
      </c>
      <c r="L63" s="85">
        <f>'FEBRERO 18'!N63</f>
        <v>1126.23</v>
      </c>
      <c r="M63" s="85">
        <f>'MARZO 18'!N63</f>
        <v>1207.3</v>
      </c>
      <c r="N63" s="85">
        <f>'ABRIL 18'!N63</f>
        <v>1205.28</v>
      </c>
      <c r="O63" s="85">
        <f>'MAYO 18'!N63</f>
        <v>1203.31</v>
      </c>
      <c r="P63" s="85">
        <f>'JUNIO 18'!N63</f>
        <v>1227.58</v>
      </c>
      <c r="Q63" s="30"/>
      <c r="R63" s="30"/>
      <c r="S63" s="30"/>
      <c r="T63" s="30"/>
      <c r="U63" s="30"/>
      <c r="V63" s="30"/>
      <c r="W63" s="94" t="s">
        <v>212</v>
      </c>
      <c r="X63" s="107"/>
    </row>
    <row r="64" spans="1:24" ht="34.5" customHeight="1" x14ac:dyDescent="0.25">
      <c r="A64" s="131"/>
      <c r="B64" s="125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62">
        <v>0.1</v>
      </c>
      <c r="J64" s="24" t="s">
        <v>71</v>
      </c>
      <c r="K64" s="30">
        <f>'ENERO 18'!N64</f>
        <v>0</v>
      </c>
      <c r="L64" s="64">
        <f>'FEBRERO 18'!N64</f>
        <v>0</v>
      </c>
      <c r="M64" s="64">
        <f>'MARZO 18'!N64</f>
        <v>0</v>
      </c>
      <c r="N64" s="64">
        <f>'ABRIL 18'!N64</f>
        <v>0</v>
      </c>
      <c r="O64" s="64">
        <f>'MAYO 18'!N64</f>
        <v>0</v>
      </c>
      <c r="P64" s="64">
        <f>'JUNIO 18'!N64</f>
        <v>0</v>
      </c>
      <c r="Q64" s="30"/>
      <c r="R64" s="30"/>
      <c r="S64" s="30"/>
      <c r="T64" s="30"/>
      <c r="U64" s="30"/>
      <c r="V64" s="30"/>
      <c r="W64" s="94" t="s">
        <v>212</v>
      </c>
      <c r="X64" s="107"/>
    </row>
    <row r="65" spans="1:24" ht="34.5" customHeight="1" x14ac:dyDescent="0.25">
      <c r="A65" s="131"/>
      <c r="B65" s="126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31">
        <v>6</v>
      </c>
      <c r="J65" s="24" t="s">
        <v>68</v>
      </c>
      <c r="K65" s="30">
        <f>'ENERO 18'!N65</f>
        <v>0</v>
      </c>
      <c r="L65" s="117">
        <f>'FEBRERO 18'!N65</f>
        <v>0</v>
      </c>
      <c r="M65" s="117">
        <f>'MARZO 18'!N65</f>
        <v>0</v>
      </c>
      <c r="N65" s="117">
        <f>'ABRIL 18'!N65</f>
        <v>0</v>
      </c>
      <c r="O65" s="117">
        <f>'MAYO 18'!N65</f>
        <v>0</v>
      </c>
      <c r="P65" s="117">
        <f>'JUNIO 18'!N65</f>
        <v>0</v>
      </c>
      <c r="Q65" s="30"/>
      <c r="R65" s="30"/>
      <c r="S65" s="30"/>
      <c r="T65" s="30"/>
      <c r="U65" s="30"/>
      <c r="V65" s="30"/>
      <c r="W65" s="94" t="s">
        <v>212</v>
      </c>
      <c r="X65" s="107"/>
    </row>
    <row r="66" spans="1:24" ht="34.5" customHeight="1" x14ac:dyDescent="0.25">
      <c r="A66" s="131"/>
      <c r="B66" s="125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>
        <v>0.04</v>
      </c>
      <c r="J66" s="24" t="s">
        <v>71</v>
      </c>
      <c r="K66" s="80">
        <f>'ENERO 18'!N66</f>
        <v>0</v>
      </c>
      <c r="L66" s="80">
        <f>'FEBRERO 18'!N66</f>
        <v>0</v>
      </c>
      <c r="M66" s="80">
        <f>'MARZO 18'!N66</f>
        <v>0</v>
      </c>
      <c r="N66" s="80">
        <f>'ABRIL 18'!N66</f>
        <v>0</v>
      </c>
      <c r="O66" s="80">
        <f>'MAYO 18'!N66</f>
        <v>0</v>
      </c>
      <c r="P66" s="80">
        <f>'JUNIO 18'!N66</f>
        <v>0</v>
      </c>
      <c r="Q66" s="30"/>
      <c r="R66" s="30"/>
      <c r="S66" s="30"/>
      <c r="T66" s="30"/>
      <c r="U66" s="30"/>
      <c r="V66" s="30"/>
      <c r="W66" s="94" t="s">
        <v>212</v>
      </c>
      <c r="X66" s="107"/>
    </row>
    <row r="67" spans="1:24" ht="34.5" customHeight="1" x14ac:dyDescent="0.25">
      <c r="A67" s="131"/>
      <c r="B67" s="125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>
        <v>0.08</v>
      </c>
      <c r="J67" s="24" t="s">
        <v>71</v>
      </c>
      <c r="K67" s="73">
        <f>'ENERO 18'!N67</f>
        <v>0</v>
      </c>
      <c r="L67" s="80">
        <f>'FEBRERO 18'!N67</f>
        <v>0</v>
      </c>
      <c r="M67" s="80">
        <f>'MARZO 18'!N67</f>
        <v>0</v>
      </c>
      <c r="N67" s="73">
        <f>'ABRIL 18'!N67</f>
        <v>0</v>
      </c>
      <c r="O67" s="73">
        <f>'MAYO 18'!N67</f>
        <v>0</v>
      </c>
      <c r="P67" s="80">
        <f>'JUNIO 18'!N67</f>
        <v>7.7399999999999997E-2</v>
      </c>
      <c r="Q67" s="30"/>
      <c r="R67" s="30"/>
      <c r="S67" s="30"/>
      <c r="T67" s="30"/>
      <c r="U67" s="30"/>
      <c r="V67" s="30"/>
      <c r="W67" s="94" t="s">
        <v>212</v>
      </c>
      <c r="X67" s="107"/>
    </row>
    <row r="68" spans="1:24" ht="34.5" customHeight="1" x14ac:dyDescent="0.25">
      <c r="A68" s="131"/>
      <c r="B68" s="127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15">
        <v>24</v>
      </c>
      <c r="J68" s="24" t="s">
        <v>71</v>
      </c>
      <c r="K68" s="115">
        <f>'ENERO 18'!N68</f>
        <v>0</v>
      </c>
      <c r="L68" s="136">
        <f>'FEBRERO 18'!N68</f>
        <v>0.75</v>
      </c>
      <c r="M68" s="115">
        <f>'MARZO 18'!N68</f>
        <v>0</v>
      </c>
      <c r="N68" s="115">
        <f>'ABRIL 18'!N68</f>
        <v>0</v>
      </c>
      <c r="O68" s="115">
        <f>'MAYO 18'!N68</f>
        <v>0</v>
      </c>
      <c r="P68" s="115">
        <f>'JUNIO 18'!N68</f>
        <v>0</v>
      </c>
      <c r="Q68" s="115"/>
      <c r="R68" s="115"/>
      <c r="S68" s="115"/>
      <c r="T68" s="115"/>
      <c r="U68" s="115"/>
      <c r="V68" s="115"/>
      <c r="W68" s="94" t="s">
        <v>212</v>
      </c>
      <c r="X68" s="111"/>
    </row>
    <row r="69" spans="1:24" ht="34.5" customHeight="1" x14ac:dyDescent="0.25">
      <c r="A69" s="131"/>
      <c r="B69" s="127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63">
        <v>0.7</v>
      </c>
      <c r="J69" s="24" t="s">
        <v>68</v>
      </c>
      <c r="K69" s="63">
        <f>'ENERO 18'!N69</f>
        <v>0.93</v>
      </c>
      <c r="L69" s="63">
        <f>'FEBRERO 18'!N69</f>
        <v>0.75</v>
      </c>
      <c r="M69" s="63">
        <f>'MARZO 18'!N69</f>
        <v>0.79</v>
      </c>
      <c r="N69" s="63">
        <f>'ABRIL 18'!N69</f>
        <v>0.89</v>
      </c>
      <c r="O69" s="63">
        <f>'MAYO 18'!N69</f>
        <v>1</v>
      </c>
      <c r="P69" s="63">
        <f>'JUNIO 18'!N69</f>
        <v>0.97</v>
      </c>
      <c r="Q69" s="63"/>
      <c r="R69" s="63"/>
      <c r="S69" s="63"/>
      <c r="T69" s="63"/>
      <c r="U69" s="63"/>
      <c r="V69" s="63"/>
      <c r="W69" s="94" t="s">
        <v>212</v>
      </c>
      <c r="X69" s="107"/>
    </row>
    <row r="70" spans="1:24" ht="34.5" customHeight="1" x14ac:dyDescent="0.25">
      <c r="A70" s="131"/>
      <c r="B70" s="127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34">
        <v>12</v>
      </c>
      <c r="J70" s="24" t="s">
        <v>71</v>
      </c>
      <c r="K70" s="64">
        <f>'ENERO 18'!N70</f>
        <v>0</v>
      </c>
      <c r="L70" s="64">
        <f>'FEBRERO 18'!N70</f>
        <v>0</v>
      </c>
      <c r="M70" s="64">
        <f>'MARZO 18'!N70</f>
        <v>0</v>
      </c>
      <c r="N70" s="64">
        <f>'ABRIL 18'!N70</f>
        <v>0</v>
      </c>
      <c r="O70" s="64">
        <f>'MAYO 18'!N70</f>
        <v>0</v>
      </c>
      <c r="P70" s="64">
        <f>'JUNIO 18'!N70</f>
        <v>0</v>
      </c>
      <c r="Q70" s="85"/>
      <c r="R70" s="85"/>
      <c r="S70" s="30"/>
      <c r="T70" s="30"/>
      <c r="U70" s="30"/>
      <c r="V70" s="30"/>
      <c r="W70" s="83" t="s">
        <v>212</v>
      </c>
      <c r="X70" s="107"/>
    </row>
    <row r="71" spans="1:24" ht="34.5" customHeight="1" x14ac:dyDescent="0.25">
      <c r="A71" s="131"/>
      <c r="B71" s="125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34">
        <v>5000</v>
      </c>
      <c r="J71" s="24" t="s">
        <v>71</v>
      </c>
      <c r="K71" s="64">
        <f>'ENERO 18'!N71</f>
        <v>0</v>
      </c>
      <c r="L71" s="30">
        <f>'FEBRERO 18'!N71</f>
        <v>0</v>
      </c>
      <c r="M71" s="30">
        <f>'MARZO 18'!N71</f>
        <v>0</v>
      </c>
      <c r="N71" s="30">
        <f>'ABRIL 18'!N71</f>
        <v>0</v>
      </c>
      <c r="O71" s="30">
        <f>'MAYO 18'!N71</f>
        <v>0</v>
      </c>
      <c r="P71" s="64">
        <f>'JUNIO 18'!N71</f>
        <v>0</v>
      </c>
      <c r="Q71" s="85"/>
      <c r="R71" s="85"/>
      <c r="S71" s="30"/>
      <c r="T71" s="30"/>
      <c r="U71" s="30"/>
      <c r="V71" s="30"/>
      <c r="W71" s="83" t="s">
        <v>212</v>
      </c>
      <c r="X71" s="107"/>
    </row>
    <row r="72" spans="1:24" ht="34.5" customHeight="1" x14ac:dyDescent="0.25">
      <c r="A72" s="131"/>
      <c r="B72" s="125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31">
        <v>4</v>
      </c>
      <c r="J72" s="24" t="s">
        <v>71</v>
      </c>
      <c r="K72" s="64">
        <f>'ENERO 18'!N72</f>
        <v>0</v>
      </c>
      <c r="L72" s="30">
        <f>'FEBRERO 18'!N72</f>
        <v>0</v>
      </c>
      <c r="M72" s="30">
        <f>'MARZO 18'!N72</f>
        <v>0</v>
      </c>
      <c r="N72" s="30">
        <f>'ABRIL 18'!N72</f>
        <v>0</v>
      </c>
      <c r="O72" s="30">
        <f>'MAYO 18'!N72</f>
        <v>0</v>
      </c>
      <c r="P72" s="64">
        <f>'JUNIO 18'!N72</f>
        <v>0</v>
      </c>
      <c r="Q72" s="30"/>
      <c r="R72" s="64"/>
      <c r="S72" s="30"/>
      <c r="T72" s="30"/>
      <c r="U72" s="64"/>
      <c r="V72" s="64"/>
      <c r="W72" s="83" t="s">
        <v>212</v>
      </c>
      <c r="X72" s="107"/>
    </row>
    <row r="73" spans="1:24" ht="34.5" customHeight="1" thickBot="1" x14ac:dyDescent="0.3">
      <c r="A73" s="132"/>
      <c r="B73" s="125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31">
        <v>16</v>
      </c>
      <c r="J73" s="24" t="s">
        <v>71</v>
      </c>
      <c r="K73" s="64">
        <f>'ENERO 18'!N73</f>
        <v>0</v>
      </c>
      <c r="L73" s="64">
        <f>'FEBRERO 18'!N73</f>
        <v>0</v>
      </c>
      <c r="M73" s="64">
        <f>'MARZO 18'!N73</f>
        <v>0</v>
      </c>
      <c r="N73" s="64">
        <f>'ABRIL 18'!N73</f>
        <v>0</v>
      </c>
      <c r="O73" s="64">
        <f>'MAYO 18'!N73</f>
        <v>0</v>
      </c>
      <c r="P73" s="64">
        <f>'JUNIO 18'!N73</f>
        <v>0</v>
      </c>
      <c r="Q73" s="30"/>
      <c r="R73" s="64"/>
      <c r="S73" s="30"/>
      <c r="T73" s="30"/>
      <c r="U73" s="64"/>
      <c r="V73" s="64"/>
      <c r="W73" s="84" t="s">
        <v>212</v>
      </c>
      <c r="X73" s="107"/>
    </row>
    <row r="81" spans="9:9" x14ac:dyDescent="0.25">
      <c r="I81" s="66"/>
    </row>
  </sheetData>
  <autoFilter ref="B6:X73"/>
  <mergeCells count="1">
    <mergeCell ref="G3:H4"/>
  </mergeCells>
  <hyperlinks>
    <hyperlink ref="W7" r:id="rId1"/>
    <hyperlink ref="W8:W40" r:id="rId2" display="DATOS PARA INDICADORES 2017..xlsx"/>
    <hyperlink ref="W41:W45" r:id="rId3" display="DATOS PARA INDICADORES 2017..xlsx"/>
    <hyperlink ref="W46" r:id="rId4"/>
    <hyperlink ref="W58" r:id="rId5"/>
    <hyperlink ref="W59:W62" r:id="rId6" display="DATOS PARA INDICADORES 2017..xlsx"/>
    <hyperlink ref="W63:W67" r:id="rId7" display="DATOS PARA INDICADORES 2017..xlsx"/>
    <hyperlink ref="W68:W69" r:id="rId8" display="DATOS PARA INDICADORES 2017..xlsx"/>
    <hyperlink ref="W70" r:id="rId9"/>
    <hyperlink ref="W71:W73" r:id="rId10" display="\\Srvesymolin\CALIDAD\INDICADORES\2017\GRÁFICOS Y CUADRO EVOLUCIÓN INDICADORES CALIDAD 2017 Rev 5.xlsx"/>
    <hyperlink ref="W8" r:id="rId11"/>
    <hyperlink ref="W9" r:id="rId12"/>
    <hyperlink ref="W10" r:id="rId13"/>
    <hyperlink ref="W11" r:id="rId14"/>
    <hyperlink ref="W12" r:id="rId15"/>
    <hyperlink ref="W13" r:id="rId16"/>
    <hyperlink ref="W14" r:id="rId17"/>
    <hyperlink ref="W15" r:id="rId18"/>
    <hyperlink ref="W16" r:id="rId19"/>
    <hyperlink ref="W17" r:id="rId20"/>
    <hyperlink ref="W18" r:id="rId21"/>
    <hyperlink ref="W19" r:id="rId22"/>
    <hyperlink ref="W20" r:id="rId23"/>
    <hyperlink ref="W21" r:id="rId24"/>
    <hyperlink ref="W22" r:id="rId25"/>
    <hyperlink ref="W23" r:id="rId26"/>
    <hyperlink ref="W24" r:id="rId27"/>
    <hyperlink ref="W25" r:id="rId28"/>
    <hyperlink ref="W26" r:id="rId29"/>
    <hyperlink ref="W27" r:id="rId30"/>
    <hyperlink ref="W28" r:id="rId31"/>
    <hyperlink ref="W29" r:id="rId32"/>
    <hyperlink ref="W30" r:id="rId33"/>
    <hyperlink ref="W31" r:id="rId34"/>
    <hyperlink ref="W32" r:id="rId35"/>
    <hyperlink ref="W33" r:id="rId36"/>
    <hyperlink ref="W34" r:id="rId37"/>
    <hyperlink ref="W35" r:id="rId38"/>
    <hyperlink ref="W37" r:id="rId39"/>
    <hyperlink ref="W38" r:id="rId40"/>
    <hyperlink ref="W39" r:id="rId41"/>
    <hyperlink ref="W40" r:id="rId42"/>
    <hyperlink ref="W41" r:id="rId43"/>
    <hyperlink ref="W42" r:id="rId44"/>
    <hyperlink ref="W43" r:id="rId45"/>
    <hyperlink ref="W44" r:id="rId46"/>
    <hyperlink ref="W45" r:id="rId47"/>
    <hyperlink ref="W59" r:id="rId48"/>
    <hyperlink ref="W60" r:id="rId49"/>
    <hyperlink ref="W61" r:id="rId50"/>
    <hyperlink ref="W62" r:id="rId51"/>
    <hyperlink ref="W63" r:id="rId52"/>
    <hyperlink ref="W64" r:id="rId53"/>
    <hyperlink ref="W65" r:id="rId54"/>
    <hyperlink ref="W66" r:id="rId55"/>
    <hyperlink ref="W67" r:id="rId56"/>
    <hyperlink ref="W68" r:id="rId57"/>
    <hyperlink ref="W69" r:id="rId58"/>
    <hyperlink ref="W47" r:id="rId59"/>
    <hyperlink ref="W48" r:id="rId60"/>
    <hyperlink ref="W49" r:id="rId61"/>
    <hyperlink ref="W50" r:id="rId62"/>
    <hyperlink ref="W51" r:id="rId63"/>
    <hyperlink ref="W52" r:id="rId64"/>
    <hyperlink ref="W53" r:id="rId65"/>
    <hyperlink ref="W54" r:id="rId66"/>
    <hyperlink ref="W55" r:id="rId67"/>
    <hyperlink ref="W56" r:id="rId68"/>
    <hyperlink ref="W57" r:id="rId69"/>
    <hyperlink ref="W71" r:id="rId70"/>
    <hyperlink ref="W72" r:id="rId71"/>
    <hyperlink ref="W73" r:id="rId72"/>
    <hyperlink ref="W36" r:id="rId73"/>
  </hyperlinks>
  <pageMargins left="0.25" right="0.25" top="0.75" bottom="0.75" header="0.3" footer="0.3"/>
  <pageSetup paperSize="8" orientation="portrait" r:id="rId74"/>
  <drawing r:id="rId75"/>
  <legacyDrawing r:id="rId76"/>
  <oleObjects>
    <mc:AlternateContent xmlns:mc="http://schemas.openxmlformats.org/markup-compatibility/2006">
      <mc:Choice Requires="x14">
        <oleObject progId="MSPhotoEd.3" shapeId="20481" r:id="rId77">
          <objectPr defaultSize="0" autoPict="0" r:id="rId78">
            <anchor moveWithCells="1" sizeWithCells="1">
              <from>
                <xdr:col>0</xdr:col>
                <xdr:colOff>142875</xdr:colOff>
                <xdr:row>0</xdr:row>
                <xdr:rowOff>190500</xdr:rowOff>
              </from>
              <to>
                <xdr:col>1</xdr:col>
                <xdr:colOff>2038350</xdr:colOff>
                <xdr:row>3</xdr:row>
                <xdr:rowOff>180975</xdr:rowOff>
              </to>
            </anchor>
          </objectPr>
        </oleObject>
      </mc:Choice>
      <mc:Fallback>
        <oleObject progId="MSPhotoEd.3" shapeId="20481" r:id="rId7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V81"/>
  <sheetViews>
    <sheetView zoomScale="96" zoomScaleNormal="9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94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92</v>
      </c>
      <c r="L15" s="31">
        <v>90</v>
      </c>
      <c r="M15" s="24" t="s">
        <v>68</v>
      </c>
      <c r="N15" s="31">
        <v>93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4</v>
      </c>
      <c r="K16" s="65"/>
      <c r="L16" s="31">
        <v>10</v>
      </c>
      <c r="M16" s="24" t="s">
        <v>71</v>
      </c>
      <c r="N16" s="31">
        <v>2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510.34</v>
      </c>
      <c r="K17" s="65"/>
      <c r="L17" s="31">
        <v>450</v>
      </c>
      <c r="M17" s="24" t="s">
        <v>68</v>
      </c>
      <c r="N17" s="67">
        <v>461.74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76">
        <v>0.55000000000000004</v>
      </c>
      <c r="M18" s="24" t="s">
        <v>71</v>
      </c>
      <c r="N18" s="33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</v>
      </c>
      <c r="K19" s="21"/>
      <c r="L19" s="76">
        <v>0.85</v>
      </c>
      <c r="M19" s="24" t="s">
        <v>68</v>
      </c>
      <c r="N19" s="69">
        <v>0.92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106.3</v>
      </c>
      <c r="K20" s="21"/>
      <c r="L20" s="31">
        <v>100</v>
      </c>
      <c r="M20" s="24" t="s">
        <v>68</v>
      </c>
      <c r="N20" s="31">
        <v>102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135</v>
      </c>
      <c r="K21" s="65"/>
      <c r="L21" s="31">
        <v>225</v>
      </c>
      <c r="M21" s="24" t="s">
        <v>71</v>
      </c>
      <c r="N21" s="67">
        <v>198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0.99999990000000005</v>
      </c>
      <c r="M22" s="24" t="s">
        <v>68</v>
      </c>
      <c r="N22" s="69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76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0.96430000000000005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0.1176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2.9399999999999999E-2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9.9999999999999998E-13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76">
        <v>0</v>
      </c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0.82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1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187</v>
      </c>
      <c r="C46" s="37" t="s">
        <v>14</v>
      </c>
      <c r="D46" s="15" t="s">
        <v>95</v>
      </c>
      <c r="E46" s="31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130</v>
      </c>
      <c r="K46" s="26"/>
      <c r="L46" s="34">
        <v>200</v>
      </c>
      <c r="M46" s="24" t="s">
        <v>71</v>
      </c>
      <c r="N46" s="67">
        <v>54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4889.9399999999996</v>
      </c>
      <c r="K47" s="39"/>
      <c r="L47" s="34">
        <v>7000</v>
      </c>
      <c r="M47" s="24" t="s">
        <v>71</v>
      </c>
      <c r="N47" s="67">
        <v>693.06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2.5000000000000001E-3</v>
      </c>
      <c r="K56" s="21"/>
      <c r="L56" s="72">
        <v>0.02</v>
      </c>
      <c r="M56" s="24" t="s">
        <v>71</v>
      </c>
      <c r="N56" s="71">
        <v>4.1999999999999997E-3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6.9999999999999999E-4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31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1"/>
      <c r="K63" s="65"/>
      <c r="L63" s="31">
        <v>1000</v>
      </c>
      <c r="M63" s="24" t="s">
        <v>68</v>
      </c>
      <c r="N63" s="67">
        <v>1141.45</v>
      </c>
      <c r="O63" s="16" t="str">
        <f t="shared" si="0"/>
        <v>J</v>
      </c>
      <c r="P63" s="4"/>
      <c r="Q63" s="4"/>
      <c r="R63" s="4"/>
      <c r="S63" s="4"/>
      <c r="T63" s="4"/>
      <c r="U63" s="4"/>
      <c r="V63" s="4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1"/>
      <c r="K64" s="21"/>
      <c r="L64" s="62">
        <v>0.1</v>
      </c>
      <c r="M64" s="24" t="s">
        <v>71</v>
      </c>
      <c r="N64" s="31">
        <v>0</v>
      </c>
      <c r="O64" s="16" t="str">
        <f t="shared" si="0"/>
        <v>J</v>
      </c>
      <c r="P64" s="4"/>
      <c r="Q64" s="4"/>
      <c r="R64" s="4"/>
      <c r="S64" s="4"/>
      <c r="T64" s="4"/>
      <c r="U64" s="4"/>
      <c r="V64" s="4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3"/>
      <c r="K66" s="21"/>
      <c r="L66" s="77">
        <v>0.04</v>
      </c>
      <c r="M66" s="24" t="s">
        <v>71</v>
      </c>
      <c r="N66" s="78">
        <v>0</v>
      </c>
      <c r="O66" s="16" t="str">
        <f t="shared" si="0"/>
        <v>J</v>
      </c>
      <c r="P66" s="22"/>
      <c r="Q66" s="22"/>
      <c r="R66" s="22"/>
      <c r="S66" s="22"/>
      <c r="T66" s="22"/>
      <c r="U66" s="22"/>
      <c r="V66" s="22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21"/>
      <c r="L67" s="77">
        <v>0.08</v>
      </c>
      <c r="M67" s="24" t="s">
        <v>71</v>
      </c>
      <c r="N67" s="78"/>
      <c r="O67" s="16" t="str">
        <f t="shared" si="0"/>
        <v/>
      </c>
      <c r="P67" s="22"/>
      <c r="Q67" s="22"/>
      <c r="R67" s="22"/>
      <c r="S67" s="22"/>
      <c r="T67" s="22"/>
      <c r="U67" s="22"/>
      <c r="V67" s="22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5"/>
      <c r="L68" s="115">
        <v>24</v>
      </c>
      <c r="M68" s="24" t="s">
        <v>71</v>
      </c>
      <c r="N68" s="115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5"/>
      <c r="L69" s="63">
        <v>0.7</v>
      </c>
      <c r="M69" s="24" t="s">
        <v>68</v>
      </c>
      <c r="N69" s="63">
        <v>0.93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6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3"/>
      <c r="Q70" s="3"/>
      <c r="R70" s="3"/>
      <c r="S70" s="3"/>
      <c r="T70" s="3"/>
      <c r="U70" s="3"/>
      <c r="V70" s="3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4"/>
      <c r="K71" s="39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29"/>
      <c r="L72" s="31">
        <v>4</v>
      </c>
      <c r="M72" s="24" t="s">
        <v>71</v>
      </c>
      <c r="N72" s="62"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29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71" priority="5" operator="equal">
      <formula>"L"</formula>
    </cfRule>
    <cfRule type="cellIs" dxfId="70" priority="6" operator="equal">
      <formula>"J"</formula>
    </cfRule>
  </conditionalFormatting>
  <conditionalFormatting sqref="O7:O62">
    <cfRule type="cellIs" dxfId="69" priority="4" operator="equal">
      <formula>"K"</formula>
    </cfRule>
  </conditionalFormatting>
  <conditionalFormatting sqref="O63:O73">
    <cfRule type="cellIs" dxfId="68" priority="2" operator="equal">
      <formula>"L"</formula>
    </cfRule>
    <cfRule type="cellIs" dxfId="67" priority="3" operator="equal">
      <formula>"J"</formula>
    </cfRule>
  </conditionalFormatting>
  <conditionalFormatting sqref="O63:O73">
    <cfRule type="cellIs" dxfId="6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252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252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00B0F0"/>
    <pageSetUpPr fitToPage="1"/>
  </sheetPr>
  <dimension ref="A1:V81"/>
  <sheetViews>
    <sheetView zoomScale="106" zoomScaleNormal="106" workbookViewId="0">
      <pane xSplit="2" ySplit="6" topLeftCell="I64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7.2851562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93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81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103</v>
      </c>
      <c r="L15" s="31">
        <v>90</v>
      </c>
      <c r="M15" s="24" t="s">
        <v>68</v>
      </c>
      <c r="N15" s="31">
        <v>104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2.56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640.91999999999996</v>
      </c>
      <c r="K17" s="65"/>
      <c r="L17" s="31">
        <v>450</v>
      </c>
      <c r="M17" s="24" t="s">
        <v>68</v>
      </c>
      <c r="N17" s="67">
        <v>541.09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76">
        <v>0.55000000000000004</v>
      </c>
      <c r="M18" s="24" t="s">
        <v>71</v>
      </c>
      <c r="N18" s="7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0.93</v>
      </c>
      <c r="K19" s="21"/>
      <c r="L19" s="76">
        <v>0.85</v>
      </c>
      <c r="M19" s="24" t="s">
        <v>68</v>
      </c>
      <c r="N19" s="69">
        <v>0.9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103.6</v>
      </c>
      <c r="K20" s="21"/>
      <c r="L20" s="31">
        <v>100</v>
      </c>
      <c r="M20" s="24" t="s">
        <v>68</v>
      </c>
      <c r="N20" s="31">
        <v>101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106.88</v>
      </c>
      <c r="K21" s="65"/>
      <c r="L21" s="31">
        <v>225</v>
      </c>
      <c r="M21" s="24" t="s">
        <v>71</v>
      </c>
      <c r="N21" s="67">
        <v>211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6">
        <v>1</v>
      </c>
      <c r="J22" s="33">
        <v>1</v>
      </c>
      <c r="K22" s="21"/>
      <c r="L22" s="76">
        <v>0.99999899999999997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2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2">
        <v>1</v>
      </c>
      <c r="K33" s="21"/>
      <c r="L33" s="75">
        <v>0.85</v>
      </c>
      <c r="M33" s="24" t="s">
        <v>68</v>
      </c>
      <c r="N33" s="71">
        <v>0.92859999999999998</v>
      </c>
      <c r="O33" s="16" t="str">
        <f t="shared" si="0"/>
        <v>J</v>
      </c>
      <c r="P33" s="4"/>
      <c r="Q33" s="114" t="s">
        <v>201</v>
      </c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0.1046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1.0000000000000001E-9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0.81</v>
      </c>
      <c r="O43" s="16" t="str">
        <f t="shared" si="0"/>
        <v>J</v>
      </c>
      <c r="P43" s="4"/>
      <c r="Q43" s="70"/>
      <c r="R43" s="70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1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96</v>
      </c>
      <c r="K46" s="26"/>
      <c r="L46" s="34">
        <v>200</v>
      </c>
      <c r="M46" s="24" t="s">
        <v>71</v>
      </c>
      <c r="N46" s="67">
        <v>105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1826.09</v>
      </c>
      <c r="K47" s="39"/>
      <c r="L47" s="34">
        <v>7000</v>
      </c>
      <c r="M47" s="24" t="s">
        <v>71</v>
      </c>
      <c r="N47" s="67">
        <v>1469.88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4.7000000000000002E-3</v>
      </c>
      <c r="K56" s="21"/>
      <c r="L56" s="72">
        <v>0.02</v>
      </c>
      <c r="M56" s="24" t="s">
        <v>71</v>
      </c>
      <c r="N56" s="71">
        <v>1.23E-2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85">
        <v>1126.23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76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>
        <v>0.75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71">
        <v>0.75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>IF(L72="",IF(N72="","",IF(M72="MIN",IF(N72=K72,"K",IF(N72&lt;K72,"L","J")),IF(N72=K72,"K",IF(N72&gt;K72,"L","J")))),IF(N72="","",IF(M72="MIN",IF(N72=L72,"K",IF(N72&lt;L72,"L","J")),IF(N72=L72,"K",IF(N72&gt;L72,"L","J")))))</f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65" priority="5" operator="equal">
      <formula>"L"</formula>
    </cfRule>
    <cfRule type="cellIs" dxfId="64" priority="6" operator="equal">
      <formula>"J"</formula>
    </cfRule>
  </conditionalFormatting>
  <conditionalFormatting sqref="O7:O62">
    <cfRule type="cellIs" dxfId="63" priority="4" operator="equal">
      <formula>"K"</formula>
    </cfRule>
  </conditionalFormatting>
  <conditionalFormatting sqref="O63:O73">
    <cfRule type="cellIs" dxfId="62" priority="2" operator="equal">
      <formula>"L"</formula>
    </cfRule>
    <cfRule type="cellIs" dxfId="61" priority="3" operator="equal">
      <formula>"J"</formula>
    </cfRule>
  </conditionalFormatting>
  <conditionalFormatting sqref="O63:O73">
    <cfRule type="cellIs" dxfId="6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355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355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9" width="20.42578125" customWidth="1"/>
    <col min="10" max="10" width="22.5703125" customWidth="1"/>
    <col min="11" max="11" width="20.140625" customWidth="1"/>
    <col min="12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9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92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73">
        <v>0.20630000000000001</v>
      </c>
      <c r="K7" s="112" t="s">
        <v>168</v>
      </c>
      <c r="L7" s="79">
        <v>0.15</v>
      </c>
      <c r="M7" s="24" t="s">
        <v>68</v>
      </c>
      <c r="N7" s="73">
        <v>0.1772</v>
      </c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>J</v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73">
        <v>3.6900000000000002E-2</v>
      </c>
      <c r="K8" s="20"/>
      <c r="L8" s="79">
        <v>0.17</v>
      </c>
      <c r="M8" s="24" t="s">
        <v>71</v>
      </c>
      <c r="N8" s="73">
        <v>0.1099</v>
      </c>
      <c r="O8" s="16" t="str">
        <f t="shared" si="0"/>
        <v>J</v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71">
        <v>0.34539999999999998</v>
      </c>
      <c r="K9" s="112" t="s">
        <v>168</v>
      </c>
      <c r="L9" s="76">
        <v>0.43</v>
      </c>
      <c r="M9" s="24" t="s">
        <v>71</v>
      </c>
      <c r="N9" s="71">
        <v>0.36530000000000001</v>
      </c>
      <c r="O9" s="16" t="str">
        <f t="shared" si="0"/>
        <v>J</v>
      </c>
      <c r="P9" s="4"/>
      <c r="Q9" s="4"/>
      <c r="R9" s="4"/>
      <c r="S9" s="4"/>
      <c r="T9" s="4"/>
      <c r="U9" s="4"/>
      <c r="V9" s="4"/>
    </row>
    <row r="10" spans="1:22" ht="31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>
        <v>2</v>
      </c>
      <c r="K10" s="21"/>
      <c r="L10" s="31">
        <v>2</v>
      </c>
      <c r="M10" s="24" t="s">
        <v>68</v>
      </c>
      <c r="N10" s="31">
        <v>5</v>
      </c>
      <c r="O10" s="16" t="str">
        <f t="shared" si="0"/>
        <v>J</v>
      </c>
      <c r="P10" s="4"/>
      <c r="Q10" s="4"/>
      <c r="R10" s="4"/>
      <c r="S10" s="4"/>
      <c r="T10" s="4"/>
      <c r="U10" s="4"/>
      <c r="V10" s="4"/>
    </row>
    <row r="11" spans="1:22" ht="33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 t="s">
        <v>166</v>
      </c>
      <c r="R11" s="4"/>
      <c r="S11" s="4"/>
      <c r="T11" s="4"/>
      <c r="U11" s="4"/>
      <c r="V11" s="4"/>
    </row>
    <row r="12" spans="1:22" ht="35.2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>
        <v>37.5</v>
      </c>
      <c r="K12" s="21"/>
      <c r="L12" s="31">
        <v>10</v>
      </c>
      <c r="M12" s="24" t="s">
        <v>68</v>
      </c>
      <c r="N12" s="31">
        <v>31.6</v>
      </c>
      <c r="O12" s="16" t="str">
        <f t="shared" si="0"/>
        <v>J</v>
      </c>
      <c r="P12" s="4"/>
      <c r="Q12" s="4" t="s">
        <v>200</v>
      </c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71">
        <v>0.81330000000000002</v>
      </c>
      <c r="K14" s="21"/>
      <c r="L14" s="76">
        <v>0.85</v>
      </c>
      <c r="M14" s="57" t="s">
        <v>71</v>
      </c>
      <c r="N14" s="71">
        <v>0.79400000000000004</v>
      </c>
      <c r="O14" s="16" t="str">
        <f t="shared" si="0"/>
        <v>J</v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>
        <v>103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1.59</v>
      </c>
      <c r="K16" s="65"/>
      <c r="L16" s="31">
        <v>10</v>
      </c>
      <c r="M16" s="24" t="s">
        <v>71</v>
      </c>
      <c r="N16" s="31">
        <v>2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577.66</v>
      </c>
      <c r="K17" s="65"/>
      <c r="L17" s="31">
        <v>450</v>
      </c>
      <c r="M17" s="24" t="s">
        <v>68</v>
      </c>
      <c r="N17" s="67">
        <v>506.78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9">
        <v>0.49030000000000001</v>
      </c>
      <c r="K18" s="65"/>
      <c r="L18" s="76">
        <v>0.55000000000000004</v>
      </c>
      <c r="M18" s="24" t="s">
        <v>71</v>
      </c>
      <c r="N18" s="33">
        <v>0.54820000000000002</v>
      </c>
      <c r="O18" s="16" t="str">
        <f t="shared" si="0"/>
        <v>J</v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0.88</v>
      </c>
      <c r="K19" s="21"/>
      <c r="L19" s="69">
        <v>0.85</v>
      </c>
      <c r="M19" s="24" t="s">
        <v>68</v>
      </c>
      <c r="N19" s="69">
        <v>0.93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101</v>
      </c>
      <c r="K20" s="21"/>
      <c r="L20" s="31">
        <v>100</v>
      </c>
      <c r="M20" s="24" t="s">
        <v>68</v>
      </c>
      <c r="N20" s="31">
        <v>103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207</v>
      </c>
      <c r="K21" s="65"/>
      <c r="L21" s="31">
        <v>225</v>
      </c>
      <c r="M21" s="24" t="s">
        <v>71</v>
      </c>
      <c r="N21" s="67">
        <v>172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0.99999998999999995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2</v>
      </c>
      <c r="O27" s="16" t="str">
        <f t="shared" si="0"/>
        <v>K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0.92859999999999998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3">
        <v>0.29630000000000001</v>
      </c>
      <c r="K34" s="21"/>
      <c r="L34" s="76">
        <v>0.35</v>
      </c>
      <c r="M34" s="24" t="s">
        <v>71</v>
      </c>
      <c r="N34" s="71">
        <v>0.2152</v>
      </c>
      <c r="O34" s="16" t="str">
        <f t="shared" si="0"/>
        <v>J</v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7.0400000000000004E-2</v>
      </c>
      <c r="K35" s="42"/>
      <c r="L35" s="77">
        <v>0.15</v>
      </c>
      <c r="M35" s="24" t="s">
        <v>71</v>
      </c>
      <c r="N35" s="71">
        <v>0.1016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80">
        <v>0.51429999999999998</v>
      </c>
      <c r="K36" s="21"/>
      <c r="L36" s="77">
        <v>0.6</v>
      </c>
      <c r="M36" s="24" t="s">
        <v>71</v>
      </c>
      <c r="N36" s="33">
        <v>0.51600000000000001</v>
      </c>
      <c r="O36" s="16" t="str">
        <f t="shared" si="0"/>
        <v>J</v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33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33">
        <v>0</v>
      </c>
      <c r="K38" s="21"/>
      <c r="L38" s="76">
        <v>1.0000000000000001E-9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3">
        <v>3.1600000000000003E-2</v>
      </c>
      <c r="K39" s="21"/>
      <c r="L39" s="77">
        <v>0.06</v>
      </c>
      <c r="M39" s="24" t="s">
        <v>71</v>
      </c>
      <c r="N39" s="78">
        <v>2.0299999999999999E-2</v>
      </c>
      <c r="O39" s="16" t="str">
        <f t="shared" si="0"/>
        <v>J</v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0.93</v>
      </c>
      <c r="O43" s="16" t="str">
        <f t="shared" si="0"/>
        <v>J</v>
      </c>
      <c r="P43" s="4"/>
      <c r="Q43" s="70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100</v>
      </c>
      <c r="K46" s="26"/>
      <c r="L46" s="34">
        <v>200</v>
      </c>
      <c r="M46" s="24" t="s">
        <v>71</v>
      </c>
      <c r="N46" s="67">
        <v>93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1871.64</v>
      </c>
      <c r="K47" s="39"/>
      <c r="L47" s="34">
        <v>7000</v>
      </c>
      <c r="M47" s="24" t="s">
        <v>71</v>
      </c>
      <c r="N47" s="67">
        <v>1398.55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1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2.5999999999999999E-3</v>
      </c>
      <c r="K56" s="21"/>
      <c r="L56" s="72">
        <v>0.02</v>
      </c>
      <c r="M56" s="24" t="s">
        <v>71</v>
      </c>
      <c r="N56" s="71">
        <v>8.0000000000000002E-3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73"/>
      <c r="K63" s="20"/>
      <c r="L63" s="31">
        <v>1000</v>
      </c>
      <c r="M63" s="24" t="s">
        <v>68</v>
      </c>
      <c r="N63" s="85">
        <v>1207.3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73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73"/>
      <c r="K65" s="20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0"/>
      <c r="K66" s="20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0"/>
      <c r="K67" s="98"/>
      <c r="L67" s="77">
        <v>0.08</v>
      </c>
      <c r="M67" s="24" t="s">
        <v>71</v>
      </c>
      <c r="N67" s="71">
        <v>0</v>
      </c>
      <c r="O67" s="16" t="str">
        <f t="shared" si="0"/>
        <v>J</v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0"/>
      <c r="K68" s="20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0"/>
      <c r="K69" s="20"/>
      <c r="L69" s="63">
        <v>0.7</v>
      </c>
      <c r="M69" s="24" t="s">
        <v>68</v>
      </c>
      <c r="N69" s="71">
        <v>0.79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73"/>
      <c r="K70" s="20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0"/>
      <c r="K71" s="116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0"/>
      <c r="K72" s="98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0"/>
      <c r="K73" s="98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59" priority="5" operator="equal">
      <formula>"L"</formula>
    </cfRule>
    <cfRule type="cellIs" dxfId="58" priority="6" operator="equal">
      <formula>"J"</formula>
    </cfRule>
  </conditionalFormatting>
  <conditionalFormatting sqref="O7:O62">
    <cfRule type="cellIs" dxfId="57" priority="4" operator="equal">
      <formula>"K"</formula>
    </cfRule>
  </conditionalFormatting>
  <conditionalFormatting sqref="O63:O73">
    <cfRule type="cellIs" dxfId="56" priority="2" operator="equal">
      <formula>"L"</formula>
    </cfRule>
    <cfRule type="cellIs" dxfId="55" priority="3" operator="equal">
      <formula>"J"</formula>
    </cfRule>
  </conditionalFormatting>
  <conditionalFormatting sqref="O63:O73">
    <cfRule type="cellIs" dxfId="54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V81"/>
  <sheetViews>
    <sheetView zoomScale="98" zoomScaleNormal="98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38.71093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91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108</v>
      </c>
      <c r="L15" s="31">
        <v>90</v>
      </c>
      <c r="M15" s="24" t="s">
        <v>68</v>
      </c>
      <c r="N15" s="31">
        <v>106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2.4500000000000002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549.63</v>
      </c>
      <c r="K17" s="65"/>
      <c r="L17" s="31">
        <v>450</v>
      </c>
      <c r="M17" s="24" t="s">
        <v>68</v>
      </c>
      <c r="N17" s="67">
        <v>669.45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0.89</v>
      </c>
      <c r="K19" s="21"/>
      <c r="L19" s="69">
        <v>0.85</v>
      </c>
      <c r="M19" s="24" t="s">
        <v>68</v>
      </c>
      <c r="N19" s="69">
        <v>0.9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>
        <v>104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149.62</v>
      </c>
      <c r="K21" s="65"/>
      <c r="L21" s="31">
        <v>225</v>
      </c>
      <c r="M21" s="24" t="s">
        <v>71</v>
      </c>
      <c r="N21" s="67">
        <v>196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0.99999998999999995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2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71">
        <v>0.96430000000000005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31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0">
        <v>6.93E-2</v>
      </c>
      <c r="K35" s="42"/>
      <c r="L35" s="77">
        <v>0.15</v>
      </c>
      <c r="M35" s="24" t="s">
        <v>71</v>
      </c>
      <c r="N35" s="71">
        <v>0.10639999999999999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31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76">
        <v>0</v>
      </c>
      <c r="K37" s="21"/>
      <c r="L37" s="77">
        <v>0.04</v>
      </c>
      <c r="M37" s="24" t="s">
        <v>71</v>
      </c>
      <c r="N37" s="78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76">
        <v>0</v>
      </c>
      <c r="K38" s="21"/>
      <c r="L38" s="76">
        <v>1E-13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31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0.94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70"/>
      <c r="R44" s="70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76</v>
      </c>
      <c r="K46" s="26"/>
      <c r="L46" s="34">
        <v>200</v>
      </c>
      <c r="M46" s="24" t="s">
        <v>71</v>
      </c>
      <c r="N46" s="67">
        <v>100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2274.1</v>
      </c>
      <c r="K47" s="39"/>
      <c r="L47" s="34">
        <v>7000</v>
      </c>
      <c r="M47" s="24" t="s">
        <v>71</v>
      </c>
      <c r="N47" s="67">
        <v>3292.48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2.3E-3</v>
      </c>
      <c r="K56" s="21"/>
      <c r="L56" s="72">
        <v>0.02</v>
      </c>
      <c r="M56" s="24" t="s">
        <v>71</v>
      </c>
      <c r="N56" s="71">
        <v>5.7000000000000002E-3</v>
      </c>
      <c r="O56" s="16" t="str">
        <f t="shared" si="0"/>
        <v>J</v>
      </c>
      <c r="P56" s="4"/>
      <c r="Q56" s="86"/>
      <c r="R56" s="86"/>
      <c r="S56" s="87"/>
      <c r="T56" s="88"/>
      <c r="U56" s="87"/>
      <c r="V56" s="86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0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85">
        <v>1205.28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71">
        <v>0.89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53" priority="5" operator="equal">
      <formula>"L"</formula>
    </cfRule>
    <cfRule type="cellIs" dxfId="52" priority="6" operator="equal">
      <formula>"J"</formula>
    </cfRule>
  </conditionalFormatting>
  <conditionalFormatting sqref="O7:O62">
    <cfRule type="cellIs" dxfId="51" priority="4" operator="equal">
      <formula>"K"</formula>
    </cfRule>
  </conditionalFormatting>
  <conditionalFormatting sqref="O63:O73">
    <cfRule type="cellIs" dxfId="50" priority="2" operator="equal">
      <formula>"L"</formula>
    </cfRule>
    <cfRule type="cellIs" dxfId="49" priority="3" operator="equal">
      <formula>"J"</formula>
    </cfRule>
  </conditionalFormatting>
  <conditionalFormatting sqref="O63:O73">
    <cfRule type="cellIs" dxfId="48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5601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560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7" sqref="M7:M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90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30"/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30"/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31"/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31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31"/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102</v>
      </c>
      <c r="L15" s="31">
        <v>90</v>
      </c>
      <c r="M15" s="24" t="s">
        <v>68</v>
      </c>
      <c r="N15" s="31">
        <v>103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5</v>
      </c>
      <c r="K16" s="65"/>
      <c r="L16" s="31">
        <v>10</v>
      </c>
      <c r="M16" s="24" t="s">
        <v>71</v>
      </c>
      <c r="N16" s="31">
        <v>4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538.42999999999995</v>
      </c>
      <c r="K17" s="65"/>
      <c r="L17" s="31">
        <v>450</v>
      </c>
      <c r="M17" s="24" t="s">
        <v>68</v>
      </c>
      <c r="N17" s="67">
        <v>493.46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76">
        <v>0.91</v>
      </c>
      <c r="K19" s="21"/>
      <c r="L19" s="69">
        <v>0.85</v>
      </c>
      <c r="M19" s="24" t="s">
        <v>68</v>
      </c>
      <c r="N19" s="69">
        <v>0.88</v>
      </c>
      <c r="O19" s="16" t="str">
        <f t="shared" si="0"/>
        <v>J</v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104</v>
      </c>
      <c r="K20" s="21"/>
      <c r="L20" s="31">
        <v>100</v>
      </c>
      <c r="M20" s="24" t="s">
        <v>68</v>
      </c>
      <c r="N20" s="31">
        <v>101</v>
      </c>
      <c r="O20" s="16" t="str">
        <f t="shared" si="0"/>
        <v>J</v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169.05</v>
      </c>
      <c r="K21" s="65"/>
      <c r="L21" s="31">
        <v>225</v>
      </c>
      <c r="M21" s="24" t="s">
        <v>71</v>
      </c>
      <c r="N21" s="67">
        <v>181</v>
      </c>
      <c r="O21" s="16" t="str">
        <f t="shared" si="0"/>
        <v>J</v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76">
        <v>0.99999999989999999</v>
      </c>
      <c r="M22" s="24" t="s">
        <v>68</v>
      </c>
      <c r="N22" s="71">
        <v>1</v>
      </c>
      <c r="O22" s="16" t="str">
        <f t="shared" si="0"/>
        <v>J</v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>
        <v>0</v>
      </c>
      <c r="O23" s="16" t="str">
        <f t="shared" si="0"/>
        <v>J</v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>
        <v>100</v>
      </c>
      <c r="O24" s="16" t="str">
        <f t="shared" si="0"/>
        <v>J</v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62">
        <v>89.9</v>
      </c>
      <c r="M25" s="24" t="s">
        <v>68</v>
      </c>
      <c r="N25" s="31">
        <v>100</v>
      </c>
      <c r="O25" s="16" t="str">
        <f t="shared" si="0"/>
        <v>J</v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62">
        <v>1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76">
        <v>1</v>
      </c>
      <c r="K32" s="21"/>
      <c r="L32" s="75">
        <v>0.85</v>
      </c>
      <c r="M32" s="27" t="s">
        <v>68</v>
      </c>
      <c r="N32" s="69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76">
        <v>1</v>
      </c>
      <c r="K33" s="21"/>
      <c r="L33" s="75">
        <v>0.85</v>
      </c>
      <c r="M33" s="24" t="s">
        <v>68</v>
      </c>
      <c r="N33" s="69">
        <v>1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76"/>
      <c r="K34" s="21"/>
      <c r="L34" s="76">
        <v>0.35</v>
      </c>
      <c r="M34" s="24" t="s">
        <v>71</v>
      </c>
      <c r="N34" s="7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4">
        <v>6.9699999999999998E-2</v>
      </c>
      <c r="K35" s="42"/>
      <c r="L35" s="77">
        <v>0.15</v>
      </c>
      <c r="M35" s="24" t="s">
        <v>71</v>
      </c>
      <c r="N35" s="71">
        <v>0.1066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76"/>
      <c r="K36" s="21"/>
      <c r="L36" s="77">
        <v>0.6</v>
      </c>
      <c r="M36" s="24" t="s">
        <v>71</v>
      </c>
      <c r="N36" s="33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76">
        <v>0</v>
      </c>
      <c r="K37" s="21"/>
      <c r="L37" s="77">
        <v>0.04</v>
      </c>
      <c r="M37" s="24" t="s">
        <v>71</v>
      </c>
      <c r="N37" s="78">
        <v>2.5999999999999999E-2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76">
        <v>0</v>
      </c>
      <c r="K38" s="21"/>
      <c r="L38" s="76">
        <v>9.9999999999999994E-12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76"/>
      <c r="K39" s="21"/>
      <c r="L39" s="77">
        <v>0.06</v>
      </c>
      <c r="M39" s="24" t="s">
        <v>71</v>
      </c>
      <c r="N39" s="7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>
        <v>0.93</v>
      </c>
      <c r="O43" s="16" t="str">
        <f t="shared" si="0"/>
        <v>J</v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>
        <v>0</v>
      </c>
      <c r="O45" s="16" t="str">
        <f t="shared" si="0"/>
        <v>J</v>
      </c>
      <c r="P45" s="4"/>
      <c r="Q45" s="70"/>
      <c r="R45" s="70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110</v>
      </c>
      <c r="K46" s="26"/>
      <c r="L46" s="34">
        <v>200</v>
      </c>
      <c r="M46" s="24" t="s">
        <v>71</v>
      </c>
      <c r="N46" s="67">
        <v>99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6346</v>
      </c>
      <c r="K47" s="39"/>
      <c r="L47" s="34">
        <v>7000</v>
      </c>
      <c r="M47" s="24" t="s">
        <v>71</v>
      </c>
      <c r="N47" s="67">
        <v>2793.05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1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71">
        <v>6.7999999999999996E-3</v>
      </c>
      <c r="K56" s="21"/>
      <c r="L56" s="72">
        <v>0.02</v>
      </c>
      <c r="M56" s="24" t="s">
        <v>71</v>
      </c>
      <c r="N56" s="71">
        <v>7.4999999999999997E-3</v>
      </c>
      <c r="O56" s="16" t="str">
        <f t="shared" si="0"/>
        <v>J</v>
      </c>
      <c r="P56" s="4"/>
      <c r="Q56" s="86"/>
      <c r="R56" s="86"/>
      <c r="S56" s="87"/>
      <c r="T56" s="88">
        <v>42536</v>
      </c>
      <c r="U56" s="87" t="s">
        <v>162</v>
      </c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71">
        <v>1.6000000000000001E-3</v>
      </c>
      <c r="K57" s="21"/>
      <c r="L57" s="71">
        <v>2.5000000000000001E-3</v>
      </c>
      <c r="M57" s="24" t="s">
        <v>71</v>
      </c>
      <c r="N57" s="7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85">
        <v>1203.31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71">
        <v>1</v>
      </c>
      <c r="O69" s="16" t="str">
        <f t="shared" si="0"/>
        <v>J</v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47" priority="5" operator="equal">
      <formula>"L"</formula>
    </cfRule>
    <cfRule type="cellIs" dxfId="46" priority="6" operator="equal">
      <formula>"J"</formula>
    </cfRule>
  </conditionalFormatting>
  <conditionalFormatting sqref="O7:O62">
    <cfRule type="cellIs" dxfId="45" priority="4" operator="equal">
      <formula>"K"</formula>
    </cfRule>
  </conditionalFormatting>
  <conditionalFormatting sqref="O63:O73">
    <cfRule type="cellIs" dxfId="44" priority="2" operator="equal">
      <formula>"L"</formula>
    </cfRule>
    <cfRule type="cellIs" dxfId="43" priority="3" operator="equal">
      <formula>"J"</formula>
    </cfRule>
  </conditionalFormatting>
  <conditionalFormatting sqref="O63:O73">
    <cfRule type="cellIs" dxfId="42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6625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662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00B0F0"/>
    <pageSetUpPr fitToPage="1"/>
  </sheetPr>
  <dimension ref="A1:V81"/>
  <sheetViews>
    <sheetView zoomScaleNormal="100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I7" sqref="I7:I73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152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59" t="s">
        <v>70</v>
      </c>
      <c r="G7" s="30" t="s">
        <v>3</v>
      </c>
      <c r="H7" s="30" t="s">
        <v>3</v>
      </c>
      <c r="I7" s="101">
        <v>0.15</v>
      </c>
      <c r="J7" s="105">
        <v>0.2019</v>
      </c>
      <c r="K7" s="20"/>
      <c r="L7" s="79">
        <v>0.15</v>
      </c>
      <c r="M7" s="24" t="s">
        <v>68</v>
      </c>
      <c r="N7" s="73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59" t="s">
        <v>70</v>
      </c>
      <c r="G8" s="30" t="s">
        <v>3</v>
      </c>
      <c r="H8" s="30" t="s">
        <v>3</v>
      </c>
      <c r="I8" s="101">
        <v>0.17</v>
      </c>
      <c r="J8" s="105">
        <v>3.6700000000000003E-2</v>
      </c>
      <c r="K8" s="20"/>
      <c r="L8" s="79">
        <v>0.17</v>
      </c>
      <c r="M8" s="24" t="s">
        <v>71</v>
      </c>
      <c r="N8" s="73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59" t="s">
        <v>70</v>
      </c>
      <c r="G9" s="30" t="s">
        <v>3</v>
      </c>
      <c r="H9" s="31" t="s">
        <v>3</v>
      </c>
      <c r="I9" s="102">
        <v>0.43</v>
      </c>
      <c r="J9" s="106">
        <v>0.3337</v>
      </c>
      <c r="K9" s="21"/>
      <c r="L9" s="76">
        <v>0.43</v>
      </c>
      <c r="M9" s="24" t="s">
        <v>71</v>
      </c>
      <c r="N9" s="7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103">
        <v>3</v>
      </c>
      <c r="K10" s="21"/>
      <c r="L10" s="31">
        <v>2</v>
      </c>
      <c r="M10" s="24" t="s">
        <v>68</v>
      </c>
      <c r="N10" s="62">
        <v>7</v>
      </c>
      <c r="O10" s="16" t="str">
        <f t="shared" si="0"/>
        <v>J</v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103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 t="s">
        <v>171</v>
      </c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103">
        <v>16.399999999999999</v>
      </c>
      <c r="K12" s="21"/>
      <c r="L12" s="31">
        <v>10</v>
      </c>
      <c r="M12" s="24" t="s">
        <v>68</v>
      </c>
      <c r="N12" s="31">
        <v>91.66</v>
      </c>
      <c r="O12" s="16" t="str">
        <f t="shared" si="0"/>
        <v>J</v>
      </c>
      <c r="P12" s="4"/>
      <c r="Q12" s="70" t="s">
        <v>209</v>
      </c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59" t="s">
        <v>67</v>
      </c>
      <c r="G13" s="30" t="s">
        <v>3</v>
      </c>
      <c r="H13" s="30" t="s">
        <v>3</v>
      </c>
      <c r="I13" s="102">
        <v>0.02</v>
      </c>
      <c r="J13" s="106"/>
      <c r="K13" s="21"/>
      <c r="L13" s="76">
        <v>0.02</v>
      </c>
      <c r="M13" s="24" t="s">
        <v>68</v>
      </c>
      <c r="N13" s="7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59" t="s">
        <v>70</v>
      </c>
      <c r="G14" s="30" t="s">
        <v>3</v>
      </c>
      <c r="H14" s="30" t="s">
        <v>3</v>
      </c>
      <c r="I14" s="102">
        <v>0.85</v>
      </c>
      <c r="J14" s="106">
        <v>0.81310000000000004</v>
      </c>
      <c r="K14" s="21"/>
      <c r="L14" s="76">
        <v>0.85</v>
      </c>
      <c r="M14" s="57" t="s">
        <v>71</v>
      </c>
      <c r="N14" s="7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103">
        <v>103</v>
      </c>
      <c r="L15" s="31">
        <v>90</v>
      </c>
      <c r="M15" s="24" t="s">
        <v>68</v>
      </c>
      <c r="N15" s="31">
        <v>104</v>
      </c>
      <c r="O15" s="16" t="str">
        <f t="shared" si="0"/>
        <v>J</v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103">
        <v>4.5</v>
      </c>
      <c r="K16" s="65"/>
      <c r="L16" s="31">
        <v>10</v>
      </c>
      <c r="M16" s="24" t="s">
        <v>71</v>
      </c>
      <c r="N16" s="31">
        <v>3</v>
      </c>
      <c r="O16" s="16" t="str">
        <f t="shared" si="0"/>
        <v>J</v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103">
        <v>579.73</v>
      </c>
      <c r="K17" s="65"/>
      <c r="L17" s="31">
        <v>450</v>
      </c>
      <c r="M17" s="24" t="s">
        <v>68</v>
      </c>
      <c r="N17" s="31">
        <v>524.59</v>
      </c>
      <c r="O17" s="16" t="str">
        <f t="shared" si="0"/>
        <v>J</v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50">
        <v>0.53</v>
      </c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106">
        <v>0.88700000000000001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103">
        <v>106.2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103">
        <v>145.6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102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103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103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103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59" t="s">
        <v>73</v>
      </c>
      <c r="G26" s="31" t="s">
        <v>87</v>
      </c>
      <c r="H26" s="31" t="s">
        <v>87</v>
      </c>
      <c r="I26" s="141">
        <v>0</v>
      </c>
      <c r="J26" s="103">
        <v>0</v>
      </c>
      <c r="K26" s="21"/>
      <c r="L26" s="62">
        <v>0.1</v>
      </c>
      <c r="M26" s="24" t="s">
        <v>71</v>
      </c>
      <c r="N26" s="31">
        <v>0</v>
      </c>
      <c r="O26" s="16" t="str">
        <f t="shared" si="0"/>
        <v>J</v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59" t="s">
        <v>73</v>
      </c>
      <c r="G27" s="31" t="s">
        <v>87</v>
      </c>
      <c r="H27" s="31" t="s">
        <v>87</v>
      </c>
      <c r="I27" s="103">
        <v>2</v>
      </c>
      <c r="J27" s="103">
        <v>1</v>
      </c>
      <c r="K27" s="21"/>
      <c r="L27" s="31">
        <v>2</v>
      </c>
      <c r="M27" s="24" t="s">
        <v>71</v>
      </c>
      <c r="N27" s="31">
        <v>0</v>
      </c>
      <c r="O27" s="16" t="str">
        <f t="shared" si="0"/>
        <v>J</v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103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103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>
        <v>100</v>
      </c>
      <c r="O30" s="16" t="str">
        <f t="shared" si="0"/>
        <v>J</v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>
        <v>0</v>
      </c>
      <c r="O31" s="16" t="str">
        <f t="shared" si="0"/>
        <v>J</v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59" t="s">
        <v>73</v>
      </c>
      <c r="G32" s="31" t="s">
        <v>87</v>
      </c>
      <c r="H32" s="31" t="s">
        <v>87</v>
      </c>
      <c r="I32" s="142">
        <v>0.85</v>
      </c>
      <c r="J32" s="102">
        <v>1</v>
      </c>
      <c r="K32" s="21"/>
      <c r="L32" s="75">
        <v>0.85</v>
      </c>
      <c r="M32" s="27" t="s">
        <v>68</v>
      </c>
      <c r="N32" s="71">
        <v>1</v>
      </c>
      <c r="O32" s="16" t="str">
        <f t="shared" si="0"/>
        <v>J</v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59" t="s">
        <v>73</v>
      </c>
      <c r="G33" s="31" t="s">
        <v>87</v>
      </c>
      <c r="H33" s="31" t="s">
        <v>87</v>
      </c>
      <c r="I33" s="142">
        <v>0.85</v>
      </c>
      <c r="J33" s="102">
        <v>1</v>
      </c>
      <c r="K33" s="21"/>
      <c r="L33" s="75">
        <v>0.85</v>
      </c>
      <c r="M33" s="24" t="s">
        <v>68</v>
      </c>
      <c r="N33" s="71">
        <v>1</v>
      </c>
      <c r="O33" s="16" t="str">
        <f t="shared" si="0"/>
        <v>J</v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59" t="s">
        <v>70</v>
      </c>
      <c r="G34" s="31" t="s">
        <v>87</v>
      </c>
      <c r="H34" s="31" t="s">
        <v>87</v>
      </c>
      <c r="I34" s="102">
        <v>0.35</v>
      </c>
      <c r="J34" s="106">
        <v>0.29749999999999999</v>
      </c>
      <c r="K34" s="21"/>
      <c r="L34" s="76">
        <v>0.35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59" t="s">
        <v>73</v>
      </c>
      <c r="G35" s="31" t="s">
        <v>87</v>
      </c>
      <c r="H35" s="31" t="s">
        <v>87</v>
      </c>
      <c r="I35" s="77">
        <v>0.15</v>
      </c>
      <c r="J35" s="104">
        <v>6.9199999999999998E-2</v>
      </c>
      <c r="K35" s="42"/>
      <c r="L35" s="77">
        <v>0.15</v>
      </c>
      <c r="M35" s="24" t="s">
        <v>71</v>
      </c>
      <c r="N35" s="71">
        <v>0.10539999999999999</v>
      </c>
      <c r="O35" s="16" t="str">
        <f t="shared" si="0"/>
        <v>J</v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59" t="s">
        <v>70</v>
      </c>
      <c r="G36" s="31" t="s">
        <v>87</v>
      </c>
      <c r="H36" s="31" t="s">
        <v>87</v>
      </c>
      <c r="I36" s="77">
        <v>0.6</v>
      </c>
      <c r="J36" s="106">
        <v>0.51070000000000004</v>
      </c>
      <c r="K36" s="21"/>
      <c r="L36" s="77">
        <v>0.6</v>
      </c>
      <c r="M36" s="24" t="s">
        <v>71</v>
      </c>
      <c r="N36" s="71">
        <v>0.50939999999999996</v>
      </c>
      <c r="O36" s="16" t="str">
        <f t="shared" si="0"/>
        <v>J</v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59" t="s">
        <v>73</v>
      </c>
      <c r="G37" s="31" t="s">
        <v>87</v>
      </c>
      <c r="H37" s="31" t="s">
        <v>87</v>
      </c>
      <c r="I37" s="77">
        <v>0.04</v>
      </c>
      <c r="J37" s="102">
        <v>0</v>
      </c>
      <c r="K37" s="21"/>
      <c r="L37" s="77">
        <v>0.04</v>
      </c>
      <c r="M37" s="24" t="s">
        <v>71</v>
      </c>
      <c r="N37" s="95">
        <v>0</v>
      </c>
      <c r="O37" s="16" t="str">
        <f t="shared" si="0"/>
        <v>J</v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59" t="s">
        <v>73</v>
      </c>
      <c r="G38" s="31" t="s">
        <v>87</v>
      </c>
      <c r="H38" s="31" t="s">
        <v>87</v>
      </c>
      <c r="I38" s="102">
        <v>0</v>
      </c>
      <c r="J38" s="102">
        <v>0</v>
      </c>
      <c r="K38" s="21"/>
      <c r="L38" s="76">
        <v>1.0000000000000001E-5</v>
      </c>
      <c r="M38" s="24" t="s">
        <v>71</v>
      </c>
      <c r="N38" s="95">
        <v>0</v>
      </c>
      <c r="O38" s="16" t="str">
        <f t="shared" si="0"/>
        <v>J</v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59" t="s">
        <v>70</v>
      </c>
      <c r="G39" s="31" t="s">
        <v>87</v>
      </c>
      <c r="H39" s="31" t="s">
        <v>87</v>
      </c>
      <c r="I39" s="77">
        <v>0.06</v>
      </c>
      <c r="J39" s="106">
        <v>3.1199999999999999E-2</v>
      </c>
      <c r="K39" s="21"/>
      <c r="L39" s="77">
        <v>0.06</v>
      </c>
      <c r="M39" s="24" t="s">
        <v>71</v>
      </c>
      <c r="N39" s="95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59" t="s">
        <v>67</v>
      </c>
      <c r="G40" s="31" t="s">
        <v>87</v>
      </c>
      <c r="H40" s="31" t="s">
        <v>87</v>
      </c>
      <c r="I40" s="103">
        <v>0.5</v>
      </c>
      <c r="J40" s="103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59" t="s">
        <v>67</v>
      </c>
      <c r="G41" s="31" t="s">
        <v>87</v>
      </c>
      <c r="H41" s="31" t="s">
        <v>87</v>
      </c>
      <c r="I41" s="103">
        <v>1</v>
      </c>
      <c r="J41" s="103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103"/>
      <c r="K42" s="25"/>
      <c r="L42" s="63">
        <v>0.01</v>
      </c>
      <c r="M42" s="24" t="s">
        <v>71</v>
      </c>
      <c r="N42" s="63">
        <v>0</v>
      </c>
      <c r="O42" s="16" t="str">
        <f t="shared" si="0"/>
        <v>J</v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103"/>
      <c r="K43" s="25"/>
      <c r="L43" s="63">
        <v>0.7</v>
      </c>
      <c r="M43" s="24" t="s">
        <v>68</v>
      </c>
      <c r="N43" s="63">
        <v>0.89</v>
      </c>
      <c r="O43" s="16" t="str">
        <f t="shared" si="0"/>
        <v>J</v>
      </c>
      <c r="P43" s="4"/>
      <c r="Q43" s="4" t="s">
        <v>210</v>
      </c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103"/>
      <c r="K44" s="21"/>
      <c r="L44" s="34">
        <v>2</v>
      </c>
      <c r="M44" s="24" t="s">
        <v>71</v>
      </c>
      <c r="N44" s="34">
        <v>0</v>
      </c>
      <c r="O44" s="16" t="str">
        <f t="shared" si="0"/>
        <v>J</v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103"/>
      <c r="K45" s="21"/>
      <c r="L45" s="31">
        <v>4</v>
      </c>
      <c r="M45" s="24" t="s">
        <v>71</v>
      </c>
      <c r="N45" s="31">
        <v>1</v>
      </c>
      <c r="O45" s="16" t="str">
        <f t="shared" si="0"/>
        <v>J</v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103">
        <v>94</v>
      </c>
      <c r="K46" s="26"/>
      <c r="L46" s="34">
        <v>200</v>
      </c>
      <c r="M46" s="24" t="s">
        <v>71</v>
      </c>
      <c r="N46" s="67">
        <v>86</v>
      </c>
      <c r="O46" s="16" t="str">
        <f t="shared" si="0"/>
        <v>J</v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144">
        <v>3451.33</v>
      </c>
      <c r="K47" s="39"/>
      <c r="L47" s="34">
        <v>7000</v>
      </c>
      <c r="M47" s="24" t="s">
        <v>71</v>
      </c>
      <c r="N47" s="67">
        <v>595</v>
      </c>
      <c r="O47" s="16" t="str">
        <f t="shared" si="0"/>
        <v>J</v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103">
        <v>1</v>
      </c>
      <c r="K48" s="29"/>
      <c r="L48" s="31">
        <v>8</v>
      </c>
      <c r="M48" s="24" t="s">
        <v>71</v>
      </c>
      <c r="N48" s="31">
        <v>0</v>
      </c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>J</v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103">
        <v>1</v>
      </c>
      <c r="K49" s="29"/>
      <c r="L49" s="31">
        <v>20</v>
      </c>
      <c r="M49" s="24" t="s">
        <v>71</v>
      </c>
      <c r="N49" s="31">
        <v>0</v>
      </c>
      <c r="O49" s="16" t="str">
        <f t="shared" si="0"/>
        <v>J</v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103">
        <v>0</v>
      </c>
      <c r="K50" s="21"/>
      <c r="L50" s="31">
        <v>10</v>
      </c>
      <c r="M50" s="24" t="s">
        <v>71</v>
      </c>
      <c r="N50" s="31">
        <v>0</v>
      </c>
      <c r="O50" s="16" t="str">
        <f t="shared" si="0"/>
        <v>J</v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103">
        <v>0</v>
      </c>
      <c r="K51" s="21"/>
      <c r="L51" s="31">
        <v>20</v>
      </c>
      <c r="M51" s="24" t="s">
        <v>71</v>
      </c>
      <c r="N51" s="31">
        <v>0</v>
      </c>
      <c r="O51" s="16" t="str">
        <f t="shared" si="0"/>
        <v>J</v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103">
        <v>0</v>
      </c>
      <c r="K52" s="21"/>
      <c r="L52" s="31">
        <v>10</v>
      </c>
      <c r="M52" s="24" t="s">
        <v>71</v>
      </c>
      <c r="N52" s="31">
        <v>0</v>
      </c>
      <c r="O52" s="16" t="str">
        <f t="shared" si="0"/>
        <v>J</v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103">
        <v>0</v>
      </c>
      <c r="K53" s="21"/>
      <c r="L53" s="31">
        <v>20</v>
      </c>
      <c r="M53" s="24" t="s">
        <v>71</v>
      </c>
      <c r="N53" s="31">
        <v>0</v>
      </c>
      <c r="O53" s="16" t="str">
        <f t="shared" si="0"/>
        <v>J</v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103">
        <v>0</v>
      </c>
      <c r="K54" s="26"/>
      <c r="L54" s="31">
        <v>10</v>
      </c>
      <c r="M54" s="24" t="s">
        <v>71</v>
      </c>
      <c r="N54" s="31">
        <v>0</v>
      </c>
      <c r="O54" s="16" t="str">
        <f t="shared" si="0"/>
        <v>J</v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103">
        <v>0</v>
      </c>
      <c r="K55" s="23"/>
      <c r="L55" s="31">
        <v>20</v>
      </c>
      <c r="M55" s="24" t="s">
        <v>71</v>
      </c>
      <c r="N55" s="31">
        <v>0</v>
      </c>
      <c r="O55" s="16" t="str">
        <f t="shared" si="0"/>
        <v>J</v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106">
        <v>1.0200000000000001E-2</v>
      </c>
      <c r="K56" s="21"/>
      <c r="L56" s="72">
        <v>0.02</v>
      </c>
      <c r="M56" s="24" t="s">
        <v>71</v>
      </c>
      <c r="N56" s="71">
        <v>4.7999999999999996E-3</v>
      </c>
      <c r="O56" s="16" t="str">
        <f t="shared" si="0"/>
        <v>J</v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106">
        <v>0</v>
      </c>
      <c r="K57" s="21"/>
      <c r="L57" s="71">
        <v>2.5000000000000001E-3</v>
      </c>
      <c r="M57" s="24" t="s">
        <v>71</v>
      </c>
      <c r="N57" s="31">
        <v>0</v>
      </c>
      <c r="O57" s="16" t="str">
        <f t="shared" si="0"/>
        <v>J</v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103">
        <v>100</v>
      </c>
      <c r="K58" s="21"/>
      <c r="L58" s="62">
        <v>15</v>
      </c>
      <c r="M58" s="24" t="s">
        <v>68</v>
      </c>
      <c r="N58" s="31">
        <v>100</v>
      </c>
      <c r="O58" s="16" t="str">
        <f t="shared" si="0"/>
        <v>J</v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>
        <v>100</v>
      </c>
      <c r="O59" s="16" t="str">
        <f t="shared" si="0"/>
        <v>J</v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103">
        <v>100</v>
      </c>
      <c r="K60" s="21"/>
      <c r="L60" s="62">
        <v>99.999999998999996</v>
      </c>
      <c r="M60" s="24" t="s">
        <v>68</v>
      </c>
      <c r="N60" s="31">
        <v>100</v>
      </c>
      <c r="O60" s="16" t="str">
        <f t="shared" si="0"/>
        <v>J</v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103">
        <v>100</v>
      </c>
      <c r="K61" s="21"/>
      <c r="L61" s="62">
        <v>99.999999999899998</v>
      </c>
      <c r="M61" s="24" t="s">
        <v>68</v>
      </c>
      <c r="N61" s="31">
        <v>100</v>
      </c>
      <c r="O61" s="16" t="str">
        <f t="shared" si="0"/>
        <v>J</v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103">
        <v>0</v>
      </c>
      <c r="K62" s="20"/>
      <c r="L62" s="64">
        <v>1E-10</v>
      </c>
      <c r="M62" s="54" t="s">
        <v>71</v>
      </c>
      <c r="N62" s="31">
        <v>0</v>
      </c>
      <c r="O62" s="55" t="str">
        <f t="shared" si="0"/>
        <v>J</v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105"/>
      <c r="K63" s="20"/>
      <c r="L63" s="31">
        <v>1000</v>
      </c>
      <c r="M63" s="24" t="s">
        <v>68</v>
      </c>
      <c r="N63" s="85">
        <v>1227.58</v>
      </c>
      <c r="O63" s="16" t="str">
        <f t="shared" si="0"/>
        <v>J</v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105"/>
      <c r="K64" s="20"/>
      <c r="L64" s="62">
        <v>0.1</v>
      </c>
      <c r="M64" s="24" t="s">
        <v>71</v>
      </c>
      <c r="N64" s="64">
        <v>0</v>
      </c>
      <c r="O64" s="16" t="str">
        <f t="shared" si="0"/>
        <v>J</v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106"/>
      <c r="K65" s="21"/>
      <c r="L65" s="31">
        <v>6</v>
      </c>
      <c r="M65" s="24" t="s">
        <v>68</v>
      </c>
      <c r="N65" s="7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103"/>
      <c r="K66" s="21"/>
      <c r="L66" s="77">
        <v>0.04</v>
      </c>
      <c r="M66" s="24" t="s">
        <v>71</v>
      </c>
      <c r="N66" s="62">
        <v>0</v>
      </c>
      <c r="O66" s="16" t="str">
        <f t="shared" si="0"/>
        <v>J</v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103"/>
      <c r="K67" s="65"/>
      <c r="L67" s="77">
        <v>0.08</v>
      </c>
      <c r="M67" s="24" t="s">
        <v>71</v>
      </c>
      <c r="N67" s="71">
        <v>7.7399999999999997E-2</v>
      </c>
      <c r="O67" s="16" t="str">
        <f t="shared" si="0"/>
        <v>J</v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103"/>
      <c r="K68" s="21"/>
      <c r="L68" s="115">
        <v>24</v>
      </c>
      <c r="M68" s="24" t="s">
        <v>71</v>
      </c>
      <c r="N68" s="31">
        <v>0</v>
      </c>
      <c r="O68" s="16" t="str">
        <f t="shared" si="0"/>
        <v>J</v>
      </c>
      <c r="P68" s="4"/>
      <c r="Q68" s="70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106"/>
      <c r="K69" s="21"/>
      <c r="L69" s="63">
        <v>0.7</v>
      </c>
      <c r="M69" s="24" t="s">
        <v>68</v>
      </c>
      <c r="N69" s="71">
        <v>0.97</v>
      </c>
      <c r="O69" s="16" t="str">
        <f t="shared" si="0"/>
        <v>J</v>
      </c>
      <c r="P69" s="4"/>
      <c r="Q69" s="4" t="s">
        <v>211</v>
      </c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106"/>
      <c r="K70" s="21"/>
      <c r="L70" s="34">
        <v>12</v>
      </c>
      <c r="M70" s="24" t="s">
        <v>71</v>
      </c>
      <c r="N70" s="62">
        <v>0</v>
      </c>
      <c r="O70" s="16" t="str">
        <f t="shared" si="0"/>
        <v>J</v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103"/>
      <c r="L71" s="34">
        <v>5000</v>
      </c>
      <c r="M71" s="24" t="s">
        <v>71</v>
      </c>
      <c r="N71" s="62">
        <v>0</v>
      </c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>J</v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103"/>
      <c r="K72" s="65"/>
      <c r="L72" s="31">
        <v>4</v>
      </c>
      <c r="M72" s="24" t="s">
        <v>71</v>
      </c>
      <c r="N72" s="62">
        <v>0</v>
      </c>
      <c r="O72" s="16" t="str">
        <f t="shared" si="1"/>
        <v>J</v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103"/>
      <c r="K73" s="65"/>
      <c r="L73" s="31">
        <v>16</v>
      </c>
      <c r="M73" s="24" t="s">
        <v>71</v>
      </c>
      <c r="N73" s="62">
        <v>0</v>
      </c>
      <c r="O73" s="16" t="str">
        <f t="shared" si="1"/>
        <v>J</v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73">
    <filterColumn colId="12" showButton="0"/>
  </autoFilter>
  <mergeCells count="3">
    <mergeCell ref="G3:H4"/>
    <mergeCell ref="N6:O6"/>
    <mergeCell ref="F1:H1"/>
  </mergeCells>
  <conditionalFormatting sqref="O7:O62">
    <cfRule type="cellIs" dxfId="41" priority="5" operator="equal">
      <formula>"L"</formula>
    </cfRule>
    <cfRule type="cellIs" dxfId="40" priority="6" operator="equal">
      <formula>"J"</formula>
    </cfRule>
  </conditionalFormatting>
  <conditionalFormatting sqref="O7:O62">
    <cfRule type="cellIs" dxfId="39" priority="4" operator="equal">
      <formula>"K"</formula>
    </cfRule>
  </conditionalFormatting>
  <conditionalFormatting sqref="O63:O73">
    <cfRule type="cellIs" dxfId="38" priority="2" operator="equal">
      <formula>"L"</formula>
    </cfRule>
    <cfRule type="cellIs" dxfId="37" priority="3" operator="equal">
      <formula>"J"</formula>
    </cfRule>
  </conditionalFormatting>
  <conditionalFormatting sqref="O63:O73">
    <cfRule type="cellIs" dxfId="36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7649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76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B0F0"/>
    <pageSetUpPr fitToPage="1"/>
  </sheetPr>
  <dimension ref="A1:V81"/>
  <sheetViews>
    <sheetView zoomScale="106" zoomScaleNormal="106" workbookViewId="0">
      <pane xSplit="2" ySplit="6" topLeftCell="I7" activePane="bottomRight" state="frozen"/>
      <selection pane="topRight" activeCell="B1" sqref="B1"/>
      <selection pane="bottomLeft" activeCell="A7" sqref="A7"/>
      <selection pane="bottomRight" activeCell="M67" sqref="M67"/>
    </sheetView>
  </sheetViews>
  <sheetFormatPr baseColWidth="10" defaultRowHeight="15" x14ac:dyDescent="0.25"/>
  <cols>
    <col min="1" max="1" width="2.140625" customWidth="1"/>
    <col min="2" max="2" width="94.42578125" bestFit="1" customWidth="1"/>
    <col min="3" max="3" width="14.85546875" bestFit="1" customWidth="1"/>
    <col min="4" max="4" width="27.42578125" bestFit="1" customWidth="1"/>
    <col min="5" max="5" width="13.85546875" bestFit="1" customWidth="1"/>
    <col min="6" max="6" width="19" bestFit="1" customWidth="1"/>
    <col min="7" max="7" width="20.42578125" customWidth="1"/>
    <col min="8" max="8" width="22.7109375" bestFit="1" customWidth="1"/>
    <col min="9" max="12" width="20.42578125" customWidth="1"/>
    <col min="13" max="13" width="14.140625" customWidth="1"/>
    <col min="14" max="14" width="16.28515625" customWidth="1"/>
    <col min="15" max="15" width="11.28515625" customWidth="1"/>
    <col min="16" max="16" width="12.140625" bestFit="1" customWidth="1"/>
    <col min="17" max="17" width="27.85546875" customWidth="1"/>
    <col min="18" max="18" width="27.28515625" customWidth="1"/>
    <col min="19" max="22" width="16.42578125" customWidth="1"/>
  </cols>
  <sheetData>
    <row r="1" spans="1:22" ht="26.25" x14ac:dyDescent="0.4">
      <c r="F1" s="157" t="s">
        <v>172</v>
      </c>
      <c r="G1" s="157"/>
      <c r="H1" s="157"/>
      <c r="I1" s="1"/>
      <c r="J1" s="1"/>
      <c r="K1" s="1"/>
      <c r="L1" t="s">
        <v>0</v>
      </c>
      <c r="M1" t="s">
        <v>1</v>
      </c>
      <c r="N1" s="1"/>
      <c r="O1" s="1"/>
      <c r="P1" s="1"/>
      <c r="S1" s="1"/>
      <c r="T1" s="1"/>
      <c r="U1" s="1"/>
      <c r="V1" s="1"/>
    </row>
    <row r="2" spans="1:22" x14ac:dyDescent="0.25">
      <c r="L2" t="s">
        <v>2</v>
      </c>
      <c r="M2" t="s">
        <v>3</v>
      </c>
    </row>
    <row r="3" spans="1:22" x14ac:dyDescent="0.25">
      <c r="G3" s="156" t="s">
        <v>153</v>
      </c>
      <c r="H3" s="156"/>
      <c r="L3" t="s">
        <v>4</v>
      </c>
      <c r="M3" s="38">
        <v>5</v>
      </c>
    </row>
    <row r="4" spans="1:22" x14ac:dyDescent="0.25">
      <c r="G4" s="156"/>
      <c r="H4" s="156"/>
      <c r="R4" s="38"/>
    </row>
    <row r="5" spans="1:22" ht="15.75" thickBot="1" x14ac:dyDescent="0.3"/>
    <row r="6" spans="1:22" ht="51" customHeight="1" x14ac:dyDescent="0.25">
      <c r="A6" s="128"/>
      <c r="B6" s="5" t="s">
        <v>5</v>
      </c>
      <c r="C6" s="6" t="s">
        <v>6</v>
      </c>
      <c r="D6" s="17" t="s">
        <v>54</v>
      </c>
      <c r="E6" s="17" t="s">
        <v>16</v>
      </c>
      <c r="F6" s="17" t="s">
        <v>55</v>
      </c>
      <c r="G6" s="17" t="s">
        <v>2</v>
      </c>
      <c r="H6" s="17" t="s">
        <v>56</v>
      </c>
      <c r="I6" s="6" t="s">
        <v>57</v>
      </c>
      <c r="J6" s="6" t="s">
        <v>58</v>
      </c>
      <c r="K6" s="6" t="s">
        <v>119</v>
      </c>
      <c r="L6" s="6" t="s">
        <v>173</v>
      </c>
      <c r="M6" s="6" t="s">
        <v>59</v>
      </c>
      <c r="N6" s="154" t="s">
        <v>174</v>
      </c>
      <c r="O6" s="155"/>
      <c r="P6" s="6" t="s">
        <v>60</v>
      </c>
      <c r="Q6" s="6" t="s">
        <v>61</v>
      </c>
      <c r="R6" s="6" t="s">
        <v>62</v>
      </c>
      <c r="S6" s="6" t="s">
        <v>63</v>
      </c>
      <c r="T6" s="6" t="s">
        <v>64</v>
      </c>
      <c r="U6" s="6" t="s">
        <v>65</v>
      </c>
      <c r="V6" s="6" t="s">
        <v>25</v>
      </c>
    </row>
    <row r="7" spans="1:22" ht="34.5" customHeight="1" x14ac:dyDescent="0.25">
      <c r="A7" s="129"/>
      <c r="B7" s="7" t="s">
        <v>96</v>
      </c>
      <c r="C7" s="35" t="s">
        <v>7</v>
      </c>
      <c r="D7" s="53" t="s">
        <v>144</v>
      </c>
      <c r="E7" s="30" t="s">
        <v>25</v>
      </c>
      <c r="F7" s="14" t="s">
        <v>70</v>
      </c>
      <c r="G7" s="20" t="s">
        <v>3</v>
      </c>
      <c r="H7" s="20" t="s">
        <v>3</v>
      </c>
      <c r="I7" s="101">
        <v>0.15</v>
      </c>
      <c r="J7" s="30"/>
      <c r="K7" s="20"/>
      <c r="L7" s="30">
        <v>15</v>
      </c>
      <c r="M7" s="24" t="s">
        <v>68</v>
      </c>
      <c r="N7" s="30"/>
      <c r="O7" s="16" t="str">
        <f t="shared" ref="O7:O70" si="0">IF(L7="",IF(N7="","",IF(M7="MIN",IF(N7=K7,"K",IF(N7&lt;K7,"L","J")),IF(N7=K7,"K",IF(N7&gt;K7,"L","J")))),IF(N7="","",IF(M7="MIN",IF(N7=L7,"K",IF(N7&lt;L7,"L","J")),IF(N7=L7,"K",IF(N7&gt;L7,"L","J")))))</f>
        <v/>
      </c>
      <c r="P7" s="2"/>
      <c r="Q7" s="2"/>
      <c r="R7" s="2"/>
      <c r="S7" s="2"/>
      <c r="T7" s="2"/>
      <c r="U7" s="2"/>
      <c r="V7" s="2"/>
    </row>
    <row r="8" spans="1:22" ht="34.5" customHeight="1" x14ac:dyDescent="0.25">
      <c r="A8" s="129"/>
      <c r="B8" s="7" t="s">
        <v>98</v>
      </c>
      <c r="C8" s="35" t="s">
        <v>7</v>
      </c>
      <c r="D8" s="44" t="s">
        <v>99</v>
      </c>
      <c r="E8" s="30" t="s">
        <v>24</v>
      </c>
      <c r="F8" s="14" t="s">
        <v>70</v>
      </c>
      <c r="G8" s="20" t="s">
        <v>3</v>
      </c>
      <c r="H8" s="20" t="s">
        <v>3</v>
      </c>
      <c r="I8" s="101">
        <v>0.17</v>
      </c>
      <c r="J8" s="30"/>
      <c r="K8" s="20"/>
      <c r="L8" s="30">
        <v>17</v>
      </c>
      <c r="M8" s="24" t="s">
        <v>71</v>
      </c>
      <c r="N8" s="30"/>
      <c r="O8" s="16" t="str">
        <f t="shared" si="0"/>
        <v/>
      </c>
      <c r="P8" s="2"/>
      <c r="Q8" s="2"/>
      <c r="R8" s="2"/>
      <c r="S8" s="2"/>
      <c r="T8" s="2"/>
      <c r="U8" s="2"/>
      <c r="V8" s="2"/>
    </row>
    <row r="9" spans="1:22" ht="34.5" customHeight="1" x14ac:dyDescent="0.25">
      <c r="A9" s="129"/>
      <c r="B9" s="7" t="s">
        <v>97</v>
      </c>
      <c r="C9" s="35" t="s">
        <v>7</v>
      </c>
      <c r="D9" s="43" t="s">
        <v>145</v>
      </c>
      <c r="E9" s="31" t="s">
        <v>24</v>
      </c>
      <c r="F9" s="14" t="s">
        <v>70</v>
      </c>
      <c r="G9" s="20" t="s">
        <v>3</v>
      </c>
      <c r="H9" s="21" t="s">
        <v>3</v>
      </c>
      <c r="I9" s="102">
        <v>0.43</v>
      </c>
      <c r="J9" s="31"/>
      <c r="K9" s="21"/>
      <c r="L9" s="31">
        <v>43</v>
      </c>
      <c r="M9" s="24" t="s">
        <v>71</v>
      </c>
      <c r="N9" s="31"/>
      <c r="O9" s="16" t="str">
        <f t="shared" si="0"/>
        <v/>
      </c>
      <c r="P9" s="4"/>
      <c r="Q9" s="4"/>
      <c r="R9" s="4"/>
      <c r="S9" s="4"/>
      <c r="T9" s="4"/>
      <c r="U9" s="4"/>
      <c r="V9" s="4"/>
    </row>
    <row r="10" spans="1:22" ht="34.5" customHeight="1" x14ac:dyDescent="0.25">
      <c r="A10" s="129"/>
      <c r="B10" s="7" t="s">
        <v>146</v>
      </c>
      <c r="C10" s="35" t="s">
        <v>8</v>
      </c>
      <c r="D10" s="43" t="s">
        <v>100</v>
      </c>
      <c r="E10" s="31" t="s">
        <v>24</v>
      </c>
      <c r="F10" s="14" t="s">
        <v>70</v>
      </c>
      <c r="G10" s="21" t="s">
        <v>84</v>
      </c>
      <c r="H10" s="21" t="s">
        <v>84</v>
      </c>
      <c r="I10" s="103">
        <v>2</v>
      </c>
      <c r="J10" s="31"/>
      <c r="K10" s="21"/>
      <c r="L10" s="31">
        <v>2</v>
      </c>
      <c r="M10" s="24" t="s">
        <v>68</v>
      </c>
      <c r="N10" s="31"/>
      <c r="O10" s="16" t="str">
        <f t="shared" si="0"/>
        <v/>
      </c>
      <c r="P10" s="4"/>
      <c r="Q10" s="4"/>
      <c r="R10" s="4"/>
      <c r="S10" s="4"/>
      <c r="T10" s="4"/>
      <c r="U10" s="4"/>
      <c r="V10" s="4"/>
    </row>
    <row r="11" spans="1:22" ht="34.5" customHeight="1" x14ac:dyDescent="0.25">
      <c r="A11" s="129"/>
      <c r="B11" s="8" t="s">
        <v>147</v>
      </c>
      <c r="C11" s="35" t="s">
        <v>8</v>
      </c>
      <c r="D11" s="43" t="s">
        <v>148</v>
      </c>
      <c r="E11" s="31" t="s">
        <v>24</v>
      </c>
      <c r="F11" s="14" t="s">
        <v>67</v>
      </c>
      <c r="G11" s="21" t="s">
        <v>84</v>
      </c>
      <c r="H11" s="21" t="s">
        <v>84</v>
      </c>
      <c r="I11" s="103">
        <v>30</v>
      </c>
      <c r="J11" s="31"/>
      <c r="K11" s="65"/>
      <c r="L11" s="31">
        <v>30</v>
      </c>
      <c r="M11" s="24" t="s">
        <v>68</v>
      </c>
      <c r="N11" s="31"/>
      <c r="O11" s="16" t="str">
        <f t="shared" si="0"/>
        <v/>
      </c>
      <c r="P11" s="4"/>
      <c r="Q11" s="4"/>
      <c r="R11" s="4"/>
      <c r="S11" s="4"/>
      <c r="T11" s="4"/>
      <c r="U11" s="4"/>
      <c r="V11" s="4"/>
    </row>
    <row r="12" spans="1:22" ht="34.5" customHeight="1" x14ac:dyDescent="0.25">
      <c r="A12" s="129"/>
      <c r="B12" s="7" t="s">
        <v>149</v>
      </c>
      <c r="C12" s="35" t="s">
        <v>8</v>
      </c>
      <c r="D12" s="43" t="s">
        <v>150</v>
      </c>
      <c r="E12" s="32" t="s">
        <v>25</v>
      </c>
      <c r="F12" s="14" t="s">
        <v>70</v>
      </c>
      <c r="G12" s="21" t="s">
        <v>84</v>
      </c>
      <c r="H12" s="21" t="s">
        <v>84</v>
      </c>
      <c r="I12" s="103">
        <v>10</v>
      </c>
      <c r="J12" s="31"/>
      <c r="K12" s="21"/>
      <c r="L12" s="31">
        <v>10</v>
      </c>
      <c r="M12" s="24" t="s">
        <v>68</v>
      </c>
      <c r="N12" s="31"/>
      <c r="O12" s="16" t="str">
        <f t="shared" si="0"/>
        <v/>
      </c>
      <c r="P12" s="4"/>
      <c r="Q12" s="4"/>
      <c r="R12" s="4"/>
      <c r="S12" s="4"/>
      <c r="T12" s="4"/>
      <c r="U12" s="4"/>
      <c r="V12" s="4"/>
    </row>
    <row r="13" spans="1:22" ht="34.5" customHeight="1" x14ac:dyDescent="0.25">
      <c r="A13" s="129"/>
      <c r="B13" s="8" t="s">
        <v>151</v>
      </c>
      <c r="C13" s="35" t="s">
        <v>9</v>
      </c>
      <c r="D13" s="43" t="s">
        <v>121</v>
      </c>
      <c r="E13" s="32" t="s">
        <v>25</v>
      </c>
      <c r="F13" s="14" t="s">
        <v>67</v>
      </c>
      <c r="G13" s="20" t="s">
        <v>3</v>
      </c>
      <c r="H13" s="20" t="s">
        <v>3</v>
      </c>
      <c r="I13" s="102">
        <v>0.02</v>
      </c>
      <c r="J13" s="31"/>
      <c r="K13" s="21"/>
      <c r="L13" s="31">
        <v>2</v>
      </c>
      <c r="M13" s="24" t="s">
        <v>68</v>
      </c>
      <c r="N13" s="31"/>
      <c r="O13" s="16" t="str">
        <f t="shared" si="0"/>
        <v/>
      </c>
      <c r="P13" s="4"/>
      <c r="Q13" s="4"/>
      <c r="R13" s="4"/>
      <c r="S13" s="4"/>
      <c r="T13" s="4"/>
      <c r="U13" s="4"/>
      <c r="V13" s="4"/>
    </row>
    <row r="14" spans="1:22" ht="34.5" customHeight="1" x14ac:dyDescent="0.25">
      <c r="A14" s="130"/>
      <c r="B14" s="8" t="s">
        <v>120</v>
      </c>
      <c r="C14" s="35" t="s">
        <v>9</v>
      </c>
      <c r="D14" s="43" t="s">
        <v>122</v>
      </c>
      <c r="E14" s="56" t="s">
        <v>24</v>
      </c>
      <c r="F14" s="14" t="s">
        <v>70</v>
      </c>
      <c r="G14" s="20" t="s">
        <v>3</v>
      </c>
      <c r="H14" s="20" t="s">
        <v>3</v>
      </c>
      <c r="I14" s="102">
        <v>0.85</v>
      </c>
      <c r="J14" s="31"/>
      <c r="K14" s="21"/>
      <c r="L14" s="31">
        <v>85</v>
      </c>
      <c r="M14" s="57" t="s">
        <v>71</v>
      </c>
      <c r="N14" s="31"/>
      <c r="O14" s="16" t="str">
        <f t="shared" si="0"/>
        <v/>
      </c>
      <c r="P14" s="4"/>
      <c r="Q14" s="4"/>
      <c r="R14" s="4"/>
      <c r="S14" s="4"/>
      <c r="T14" s="4"/>
      <c r="U14" s="4"/>
      <c r="V14" s="4"/>
    </row>
    <row r="15" spans="1:22" ht="34.5" customHeight="1" x14ac:dyDescent="0.25">
      <c r="A15" s="130"/>
      <c r="B15" s="7" t="s">
        <v>123</v>
      </c>
      <c r="C15" s="35" t="s">
        <v>17</v>
      </c>
      <c r="D15" s="43" t="s">
        <v>124</v>
      </c>
      <c r="E15" s="32" t="s">
        <v>24</v>
      </c>
      <c r="F15" s="14" t="s">
        <v>73</v>
      </c>
      <c r="G15" s="21" t="s">
        <v>85</v>
      </c>
      <c r="H15" s="21" t="s">
        <v>85</v>
      </c>
      <c r="I15" s="103">
        <v>90</v>
      </c>
      <c r="J15" s="31">
        <v>104</v>
      </c>
      <c r="L15" s="31">
        <v>90</v>
      </c>
      <c r="M15" s="24" t="s">
        <v>68</v>
      </c>
      <c r="N15" s="31"/>
      <c r="O15" s="16" t="str">
        <f t="shared" si="0"/>
        <v/>
      </c>
      <c r="P15" s="4"/>
      <c r="Q15" s="4"/>
      <c r="R15" s="4"/>
      <c r="S15" s="4"/>
      <c r="T15" s="4"/>
      <c r="U15" s="4"/>
      <c r="V15" s="4"/>
    </row>
    <row r="16" spans="1:22" ht="34.5" customHeight="1" x14ac:dyDescent="0.25">
      <c r="A16" s="130"/>
      <c r="B16" s="7" t="s">
        <v>125</v>
      </c>
      <c r="C16" s="35" t="s">
        <v>17</v>
      </c>
      <c r="D16" s="43" t="s">
        <v>126</v>
      </c>
      <c r="E16" s="32" t="s">
        <v>25</v>
      </c>
      <c r="F16" s="14" t="s">
        <v>73</v>
      </c>
      <c r="G16" s="21" t="s">
        <v>85</v>
      </c>
      <c r="H16" s="21" t="s">
        <v>85</v>
      </c>
      <c r="I16" s="103">
        <v>15</v>
      </c>
      <c r="J16" s="31">
        <v>6</v>
      </c>
      <c r="K16" s="65"/>
      <c r="L16" s="31">
        <v>10</v>
      </c>
      <c r="M16" s="24" t="s">
        <v>71</v>
      </c>
      <c r="N16" s="31"/>
      <c r="O16" s="16" t="str">
        <f t="shared" si="0"/>
        <v/>
      </c>
      <c r="P16" s="4"/>
      <c r="Q16" s="4"/>
      <c r="R16" s="4"/>
      <c r="S16" s="4"/>
      <c r="T16" s="4"/>
      <c r="U16" s="4"/>
      <c r="V16" s="4"/>
    </row>
    <row r="17" spans="1:22" ht="34.5" customHeight="1" x14ac:dyDescent="0.25">
      <c r="A17" s="130"/>
      <c r="B17" s="7" t="s">
        <v>127</v>
      </c>
      <c r="C17" s="35" t="s">
        <v>12</v>
      </c>
      <c r="D17" s="43" t="s">
        <v>128</v>
      </c>
      <c r="E17" s="32" t="s">
        <v>24</v>
      </c>
      <c r="F17" s="14" t="s">
        <v>73</v>
      </c>
      <c r="G17" s="21" t="s">
        <v>86</v>
      </c>
      <c r="H17" s="21" t="s">
        <v>86</v>
      </c>
      <c r="I17" s="103">
        <v>450</v>
      </c>
      <c r="J17" s="31">
        <v>611.30999999999995</v>
      </c>
      <c r="K17" s="65"/>
      <c r="L17" s="31">
        <v>450</v>
      </c>
      <c r="M17" s="24" t="s">
        <v>68</v>
      </c>
      <c r="N17" s="31"/>
      <c r="O17" s="16" t="str">
        <f t="shared" si="0"/>
        <v/>
      </c>
      <c r="P17" s="4"/>
      <c r="Q17" s="4"/>
      <c r="R17" s="4"/>
      <c r="S17" s="4"/>
      <c r="T17" s="4"/>
      <c r="U17" s="4"/>
      <c r="V17" s="4"/>
    </row>
    <row r="18" spans="1:22" ht="34.5" customHeight="1" x14ac:dyDescent="0.25">
      <c r="A18" s="130"/>
      <c r="B18" s="7" t="s">
        <v>26</v>
      </c>
      <c r="C18" s="35" t="s">
        <v>12</v>
      </c>
      <c r="D18" s="43" t="s">
        <v>129</v>
      </c>
      <c r="E18" s="32" t="s">
        <v>24</v>
      </c>
      <c r="F18" s="14" t="s">
        <v>70</v>
      </c>
      <c r="G18" s="21" t="s">
        <v>86</v>
      </c>
      <c r="H18" s="21" t="s">
        <v>86</v>
      </c>
      <c r="I18" s="102">
        <v>0.55000000000000004</v>
      </c>
      <c r="J18" s="147"/>
      <c r="K18" s="65"/>
      <c r="L18" s="31">
        <v>55</v>
      </c>
      <c r="M18" s="24" t="s">
        <v>71</v>
      </c>
      <c r="N18" s="31"/>
      <c r="O18" s="16" t="str">
        <f t="shared" si="0"/>
        <v/>
      </c>
      <c r="P18" s="4"/>
      <c r="Q18" s="4"/>
      <c r="R18" s="4"/>
      <c r="S18" s="4"/>
      <c r="T18" s="4"/>
      <c r="U18" s="4"/>
      <c r="V18" s="4"/>
    </row>
    <row r="19" spans="1:22" ht="34.5" customHeight="1" x14ac:dyDescent="0.25">
      <c r="A19" s="130"/>
      <c r="B19" s="7" t="s">
        <v>27</v>
      </c>
      <c r="C19" s="35" t="s">
        <v>12</v>
      </c>
      <c r="D19" s="43" t="s">
        <v>131</v>
      </c>
      <c r="E19" s="32" t="s">
        <v>24</v>
      </c>
      <c r="F19" s="14" t="s">
        <v>73</v>
      </c>
      <c r="G19" s="21" t="s">
        <v>86</v>
      </c>
      <c r="H19" s="21" t="s">
        <v>86</v>
      </c>
      <c r="I19" s="102">
        <v>0.85</v>
      </c>
      <c r="J19" s="33">
        <v>0.91200000000000003</v>
      </c>
      <c r="K19" s="21"/>
      <c r="L19" s="31">
        <v>85</v>
      </c>
      <c r="M19" s="24" t="s">
        <v>68</v>
      </c>
      <c r="N19" s="31"/>
      <c r="O19" s="16" t="str">
        <f t="shared" si="0"/>
        <v/>
      </c>
      <c r="P19" s="4"/>
      <c r="Q19" s="4"/>
      <c r="R19" s="4"/>
      <c r="S19" s="4"/>
      <c r="T19" s="4"/>
      <c r="U19" s="4"/>
      <c r="V19" s="4"/>
    </row>
    <row r="20" spans="1:22" ht="34.5" customHeight="1" x14ac:dyDescent="0.25">
      <c r="A20" s="130"/>
      <c r="B20" s="7" t="s">
        <v>28</v>
      </c>
      <c r="C20" s="35" t="s">
        <v>12</v>
      </c>
      <c r="D20" s="43" t="s">
        <v>130</v>
      </c>
      <c r="E20" s="31" t="s">
        <v>24</v>
      </c>
      <c r="F20" s="14" t="s">
        <v>73</v>
      </c>
      <c r="G20" s="21" t="s">
        <v>86</v>
      </c>
      <c r="H20" s="21" t="s">
        <v>86</v>
      </c>
      <c r="I20" s="103">
        <v>100</v>
      </c>
      <c r="J20" s="31">
        <v>102</v>
      </c>
      <c r="K20" s="21"/>
      <c r="L20" s="31">
        <v>100</v>
      </c>
      <c r="M20" s="24" t="s">
        <v>68</v>
      </c>
      <c r="N20" s="31"/>
      <c r="O20" s="16" t="str">
        <f t="shared" si="0"/>
        <v/>
      </c>
      <c r="P20" s="4"/>
      <c r="Q20" s="4"/>
      <c r="R20" s="4"/>
      <c r="S20" s="4"/>
      <c r="T20" s="4"/>
      <c r="U20" s="4"/>
      <c r="V20" s="4"/>
    </row>
    <row r="21" spans="1:22" ht="34.5" customHeight="1" x14ac:dyDescent="0.25">
      <c r="A21" s="130"/>
      <c r="B21" s="8" t="s">
        <v>18</v>
      </c>
      <c r="C21" s="35" t="s">
        <v>12</v>
      </c>
      <c r="D21" s="43" t="s">
        <v>132</v>
      </c>
      <c r="E21" s="31" t="s">
        <v>25</v>
      </c>
      <c r="F21" s="14" t="s">
        <v>73</v>
      </c>
      <c r="G21" s="21" t="s">
        <v>86</v>
      </c>
      <c r="H21" s="21" t="s">
        <v>86</v>
      </c>
      <c r="I21" s="103">
        <v>225</v>
      </c>
      <c r="J21" s="31">
        <v>128.18</v>
      </c>
      <c r="K21" s="65"/>
      <c r="L21" s="31">
        <v>225</v>
      </c>
      <c r="M21" s="24" t="s">
        <v>71</v>
      </c>
      <c r="N21" s="31"/>
      <c r="O21" s="16" t="str">
        <f t="shared" si="0"/>
        <v/>
      </c>
      <c r="P21" s="4"/>
      <c r="Q21" s="4"/>
      <c r="R21" s="4"/>
      <c r="S21" s="4"/>
      <c r="T21" s="4"/>
      <c r="U21" s="4"/>
      <c r="V21" s="4"/>
    </row>
    <row r="22" spans="1:22" ht="34.5" customHeight="1" x14ac:dyDescent="0.25">
      <c r="A22" s="130"/>
      <c r="B22" s="8" t="s">
        <v>21</v>
      </c>
      <c r="C22" s="35" t="s">
        <v>19</v>
      </c>
      <c r="D22" s="43" t="s">
        <v>133</v>
      </c>
      <c r="E22" s="31" t="s">
        <v>24</v>
      </c>
      <c r="F22" s="14" t="s">
        <v>73</v>
      </c>
      <c r="G22" s="21" t="s">
        <v>86</v>
      </c>
      <c r="H22" s="21" t="s">
        <v>86</v>
      </c>
      <c r="I22" s="102">
        <v>1</v>
      </c>
      <c r="J22" s="76">
        <v>1</v>
      </c>
      <c r="K22" s="21"/>
      <c r="L22" s="62">
        <v>99.9</v>
      </c>
      <c r="M22" s="24" t="s">
        <v>68</v>
      </c>
      <c r="N22" s="31"/>
      <c r="O22" s="16" t="str">
        <f t="shared" si="0"/>
        <v/>
      </c>
      <c r="P22" s="4"/>
      <c r="Q22" s="4"/>
      <c r="R22" s="4"/>
      <c r="S22" s="4"/>
      <c r="T22" s="4"/>
      <c r="U22" s="4"/>
      <c r="V22" s="4"/>
    </row>
    <row r="23" spans="1:22" ht="34.5" customHeight="1" x14ac:dyDescent="0.25">
      <c r="A23" s="130"/>
      <c r="B23" s="7" t="s">
        <v>29</v>
      </c>
      <c r="C23" s="35" t="s">
        <v>19</v>
      </c>
      <c r="D23" s="43" t="s">
        <v>134</v>
      </c>
      <c r="E23" s="31" t="s">
        <v>25</v>
      </c>
      <c r="F23" s="14" t="s">
        <v>70</v>
      </c>
      <c r="G23" s="21" t="s">
        <v>86</v>
      </c>
      <c r="H23" s="21" t="s">
        <v>86</v>
      </c>
      <c r="I23" s="103">
        <v>0</v>
      </c>
      <c r="J23" s="31">
        <v>0</v>
      </c>
      <c r="K23" s="21"/>
      <c r="L23" s="62">
        <v>0.1</v>
      </c>
      <c r="M23" s="24" t="s">
        <v>71</v>
      </c>
      <c r="N23" s="31"/>
      <c r="O23" s="16" t="str">
        <f t="shared" si="0"/>
        <v/>
      </c>
      <c r="P23" s="4"/>
      <c r="Q23" s="4"/>
      <c r="R23" s="4"/>
      <c r="S23" s="4"/>
      <c r="T23" s="4"/>
      <c r="U23" s="4"/>
      <c r="V23" s="4"/>
    </row>
    <row r="24" spans="1:22" ht="34.5" customHeight="1" x14ac:dyDescent="0.25">
      <c r="A24" s="130"/>
      <c r="B24" s="7" t="s">
        <v>136</v>
      </c>
      <c r="C24" s="35" t="s">
        <v>19</v>
      </c>
      <c r="D24" s="43" t="s">
        <v>135</v>
      </c>
      <c r="E24" s="32" t="s">
        <v>25</v>
      </c>
      <c r="F24" s="14" t="s">
        <v>73</v>
      </c>
      <c r="G24" s="21" t="s">
        <v>86</v>
      </c>
      <c r="H24" s="21" t="s">
        <v>86</v>
      </c>
      <c r="I24" s="103">
        <v>90</v>
      </c>
      <c r="J24" s="31">
        <v>100</v>
      </c>
      <c r="K24" s="29"/>
      <c r="L24" s="31">
        <v>90</v>
      </c>
      <c r="M24" s="24" t="s">
        <v>68</v>
      </c>
      <c r="N24" s="31"/>
      <c r="O24" s="16" t="str">
        <f t="shared" si="0"/>
        <v/>
      </c>
      <c r="P24" s="4"/>
      <c r="Q24" s="4"/>
      <c r="R24" s="4"/>
      <c r="S24" s="4"/>
      <c r="T24" s="4"/>
      <c r="U24" s="4"/>
      <c r="V24" s="4"/>
    </row>
    <row r="25" spans="1:22" ht="34.5" customHeight="1" x14ac:dyDescent="0.25">
      <c r="A25" s="130"/>
      <c r="B25" s="8" t="s">
        <v>137</v>
      </c>
      <c r="C25" s="35" t="s">
        <v>19</v>
      </c>
      <c r="D25" s="43" t="s">
        <v>135</v>
      </c>
      <c r="E25" s="31" t="s">
        <v>25</v>
      </c>
      <c r="F25" s="14" t="s">
        <v>73</v>
      </c>
      <c r="G25" s="21" t="s">
        <v>86</v>
      </c>
      <c r="H25" s="21" t="s">
        <v>86</v>
      </c>
      <c r="I25" s="103">
        <v>90</v>
      </c>
      <c r="J25" s="31">
        <v>100</v>
      </c>
      <c r="K25" s="21"/>
      <c r="L25" s="31">
        <v>90</v>
      </c>
      <c r="M25" s="24" t="s">
        <v>68</v>
      </c>
      <c r="N25" s="31"/>
      <c r="O25" s="16" t="str">
        <f t="shared" si="0"/>
        <v/>
      </c>
      <c r="P25" s="4"/>
      <c r="Q25" s="4"/>
      <c r="R25" s="4"/>
      <c r="S25" s="4"/>
      <c r="T25" s="4"/>
      <c r="U25" s="4"/>
      <c r="V25" s="4"/>
    </row>
    <row r="26" spans="1:22" ht="34.5" customHeight="1" x14ac:dyDescent="0.25">
      <c r="A26" s="130"/>
      <c r="B26" s="8" t="s">
        <v>30</v>
      </c>
      <c r="C26" s="35" t="s">
        <v>20</v>
      </c>
      <c r="D26" s="43" t="s">
        <v>138</v>
      </c>
      <c r="E26" s="31" t="s">
        <v>24</v>
      </c>
      <c r="F26" s="14" t="s">
        <v>73</v>
      </c>
      <c r="G26" s="21" t="s">
        <v>87</v>
      </c>
      <c r="H26" s="21" t="s">
        <v>87</v>
      </c>
      <c r="I26" s="141">
        <v>0</v>
      </c>
      <c r="J26" s="31">
        <v>0</v>
      </c>
      <c r="K26" s="21"/>
      <c r="L26" s="62">
        <v>0.1</v>
      </c>
      <c r="M26" s="24" t="s">
        <v>71</v>
      </c>
      <c r="N26" s="31"/>
      <c r="O26" s="16" t="str">
        <f t="shared" si="0"/>
        <v/>
      </c>
      <c r="P26" s="4"/>
      <c r="Q26" s="4"/>
      <c r="R26" s="4"/>
      <c r="S26" s="4"/>
      <c r="T26" s="4"/>
      <c r="U26" s="4"/>
      <c r="V26" s="4"/>
    </row>
    <row r="27" spans="1:22" ht="34.5" customHeight="1" x14ac:dyDescent="0.25">
      <c r="A27" s="130"/>
      <c r="B27" s="8" t="s">
        <v>31</v>
      </c>
      <c r="C27" s="35" t="s">
        <v>20</v>
      </c>
      <c r="D27" s="43" t="s">
        <v>139</v>
      </c>
      <c r="E27" s="31" t="s">
        <v>25</v>
      </c>
      <c r="F27" s="14" t="s">
        <v>73</v>
      </c>
      <c r="G27" s="21" t="s">
        <v>87</v>
      </c>
      <c r="H27" s="21" t="s">
        <v>87</v>
      </c>
      <c r="I27" s="103">
        <v>2</v>
      </c>
      <c r="J27" s="31">
        <v>1</v>
      </c>
      <c r="K27" s="21"/>
      <c r="L27" s="31">
        <v>2</v>
      </c>
      <c r="M27" s="24" t="s">
        <v>71</v>
      </c>
      <c r="N27" s="31"/>
      <c r="O27" s="16" t="str">
        <f t="shared" si="0"/>
        <v/>
      </c>
      <c r="P27" s="4"/>
      <c r="Q27" s="4"/>
      <c r="R27" s="4"/>
      <c r="S27" s="4"/>
      <c r="T27" s="4"/>
      <c r="U27" s="4"/>
      <c r="V27" s="4"/>
    </row>
    <row r="28" spans="1:22" ht="34.5" customHeight="1" x14ac:dyDescent="0.25">
      <c r="A28" s="130"/>
      <c r="B28" s="8" t="s">
        <v>140</v>
      </c>
      <c r="C28" s="35" t="s">
        <v>15</v>
      </c>
      <c r="D28" s="43" t="s">
        <v>141</v>
      </c>
      <c r="E28" s="31" t="s">
        <v>25</v>
      </c>
      <c r="F28" s="14" t="s">
        <v>67</v>
      </c>
      <c r="G28" s="21" t="s">
        <v>88</v>
      </c>
      <c r="H28" s="21" t="s">
        <v>88</v>
      </c>
      <c r="I28" s="103">
        <v>6</v>
      </c>
      <c r="J28" s="31"/>
      <c r="K28" s="21"/>
      <c r="L28" s="31">
        <v>6</v>
      </c>
      <c r="M28" s="24" t="s">
        <v>68</v>
      </c>
      <c r="N28" s="31"/>
      <c r="O28" s="16" t="str">
        <f t="shared" si="0"/>
        <v/>
      </c>
      <c r="P28" s="4"/>
      <c r="Q28" s="4"/>
      <c r="R28" s="4"/>
      <c r="S28" s="4"/>
      <c r="T28" s="4"/>
      <c r="U28" s="4"/>
      <c r="V28" s="4"/>
    </row>
    <row r="29" spans="1:22" ht="34.5" customHeight="1" x14ac:dyDescent="0.25">
      <c r="A29" s="130"/>
      <c r="B29" s="7" t="s">
        <v>142</v>
      </c>
      <c r="C29" s="35" t="s">
        <v>15</v>
      </c>
      <c r="D29" s="43" t="s">
        <v>143</v>
      </c>
      <c r="E29" s="32" t="s">
        <v>24</v>
      </c>
      <c r="F29" s="14" t="s">
        <v>67</v>
      </c>
      <c r="G29" s="21" t="s">
        <v>88</v>
      </c>
      <c r="H29" s="21" t="s">
        <v>88</v>
      </c>
      <c r="I29" s="103">
        <v>6</v>
      </c>
      <c r="J29" s="31"/>
      <c r="K29" s="21"/>
      <c r="L29" s="31">
        <v>6</v>
      </c>
      <c r="M29" s="24" t="s">
        <v>71</v>
      </c>
      <c r="N29" s="31"/>
      <c r="O29" s="16" t="str">
        <f t="shared" si="0"/>
        <v/>
      </c>
      <c r="P29" s="4"/>
      <c r="Q29" s="4"/>
      <c r="R29" s="4"/>
      <c r="S29" s="4"/>
      <c r="T29" s="4"/>
      <c r="U29" s="4"/>
      <c r="V29" s="4"/>
    </row>
    <row r="30" spans="1:22" ht="34.5" customHeight="1" x14ac:dyDescent="0.25">
      <c r="A30" s="129"/>
      <c r="B30" s="7" t="s">
        <v>32</v>
      </c>
      <c r="C30" s="35" t="s">
        <v>22</v>
      </c>
      <c r="D30" s="15" t="s">
        <v>66</v>
      </c>
      <c r="E30" s="32" t="s">
        <v>24</v>
      </c>
      <c r="F30" s="14" t="s">
        <v>67</v>
      </c>
      <c r="G30" s="18" t="s">
        <v>101</v>
      </c>
      <c r="H30" s="18" t="s">
        <v>101</v>
      </c>
      <c r="I30" s="58">
        <v>100</v>
      </c>
      <c r="J30" s="58">
        <v>100</v>
      </c>
      <c r="K30" s="25"/>
      <c r="L30" s="60">
        <v>99.999999990000006</v>
      </c>
      <c r="M30" s="40" t="s">
        <v>68</v>
      </c>
      <c r="N30" s="31"/>
      <c r="O30" s="16" t="str">
        <f t="shared" si="0"/>
        <v/>
      </c>
      <c r="P30" s="4"/>
      <c r="Q30" s="4"/>
      <c r="R30" s="4"/>
      <c r="S30" s="4"/>
      <c r="T30" s="4"/>
      <c r="U30" s="4"/>
      <c r="V30" s="4"/>
    </row>
    <row r="31" spans="1:22" ht="34.5" customHeight="1" x14ac:dyDescent="0.25">
      <c r="A31" s="129"/>
      <c r="B31" s="7" t="s">
        <v>33</v>
      </c>
      <c r="C31" s="35" t="s">
        <v>22</v>
      </c>
      <c r="D31" s="15" t="s">
        <v>69</v>
      </c>
      <c r="E31" s="32" t="s">
        <v>25</v>
      </c>
      <c r="F31" s="14" t="s">
        <v>70</v>
      </c>
      <c r="G31" s="18" t="s">
        <v>101</v>
      </c>
      <c r="H31" s="18" t="s">
        <v>101</v>
      </c>
      <c r="I31" s="61">
        <v>0</v>
      </c>
      <c r="J31" s="148">
        <v>0</v>
      </c>
      <c r="K31" s="25"/>
      <c r="L31" s="61">
        <v>9.9999999999999998E-13</v>
      </c>
      <c r="M31" s="41" t="s">
        <v>71</v>
      </c>
      <c r="N31" s="31"/>
      <c r="O31" s="16" t="str">
        <f t="shared" si="0"/>
        <v/>
      </c>
      <c r="P31" s="4"/>
      <c r="Q31" s="4"/>
      <c r="R31" s="4"/>
      <c r="S31" s="4"/>
      <c r="T31" s="4"/>
      <c r="U31" s="4"/>
      <c r="V31" s="4"/>
    </row>
    <row r="32" spans="1:22" ht="34.5" customHeight="1" x14ac:dyDescent="0.25">
      <c r="A32" s="129"/>
      <c r="B32" s="7" t="s">
        <v>34</v>
      </c>
      <c r="C32" s="35" t="s">
        <v>11</v>
      </c>
      <c r="D32" s="53" t="s">
        <v>116</v>
      </c>
      <c r="E32" s="32" t="s">
        <v>25</v>
      </c>
      <c r="F32" s="14" t="s">
        <v>73</v>
      </c>
      <c r="G32" s="21" t="s">
        <v>87</v>
      </c>
      <c r="H32" s="21" t="s">
        <v>87</v>
      </c>
      <c r="I32" s="142">
        <v>0.85</v>
      </c>
      <c r="J32" s="76">
        <v>1</v>
      </c>
      <c r="K32" s="21"/>
      <c r="L32" s="34">
        <v>85</v>
      </c>
      <c r="M32" s="27" t="s">
        <v>68</v>
      </c>
      <c r="N32" s="31"/>
      <c r="O32" s="16" t="str">
        <f t="shared" si="0"/>
        <v/>
      </c>
      <c r="P32" s="4"/>
      <c r="Q32" s="4"/>
      <c r="R32" s="4"/>
      <c r="S32" s="4"/>
      <c r="T32" s="4"/>
      <c r="U32" s="4"/>
      <c r="V32" s="4"/>
    </row>
    <row r="33" spans="1:22" ht="34.5" customHeight="1" x14ac:dyDescent="0.25">
      <c r="A33" s="129"/>
      <c r="B33" s="8" t="s">
        <v>35</v>
      </c>
      <c r="C33" s="35" t="s">
        <v>11</v>
      </c>
      <c r="D33" s="53" t="s">
        <v>117</v>
      </c>
      <c r="E33" s="31" t="s">
        <v>25</v>
      </c>
      <c r="F33" s="14" t="s">
        <v>73</v>
      </c>
      <c r="G33" s="21" t="s">
        <v>87</v>
      </c>
      <c r="H33" s="21" t="s">
        <v>87</v>
      </c>
      <c r="I33" s="142">
        <v>0.85</v>
      </c>
      <c r="J33" s="76">
        <v>1</v>
      </c>
      <c r="K33" s="21"/>
      <c r="L33" s="34">
        <v>85</v>
      </c>
      <c r="M33" s="24" t="s">
        <v>68</v>
      </c>
      <c r="N33" s="31"/>
      <c r="O33" s="16" t="str">
        <f t="shared" si="0"/>
        <v/>
      </c>
      <c r="P33" s="4"/>
      <c r="Q33" s="4"/>
      <c r="R33" s="4"/>
      <c r="S33" s="4"/>
      <c r="T33" s="4"/>
      <c r="U33" s="4"/>
      <c r="V33" s="4"/>
    </row>
    <row r="34" spans="1:22" ht="34.5" customHeight="1" x14ac:dyDescent="0.25">
      <c r="A34" s="129"/>
      <c r="B34" s="46" t="s">
        <v>36</v>
      </c>
      <c r="C34" s="45" t="s">
        <v>11</v>
      </c>
      <c r="D34" s="53" t="s">
        <v>118</v>
      </c>
      <c r="E34" s="32" t="s">
        <v>24</v>
      </c>
      <c r="F34" s="14" t="s">
        <v>70</v>
      </c>
      <c r="G34" s="21" t="s">
        <v>87</v>
      </c>
      <c r="H34" s="21" t="s">
        <v>87</v>
      </c>
      <c r="I34" s="102">
        <v>0.35</v>
      </c>
      <c r="J34" s="31"/>
      <c r="K34" s="21"/>
      <c r="L34" s="31">
        <v>35</v>
      </c>
      <c r="M34" s="24" t="s">
        <v>71</v>
      </c>
      <c r="N34" s="31"/>
      <c r="O34" s="16" t="str">
        <f t="shared" si="0"/>
        <v/>
      </c>
      <c r="P34" s="4"/>
      <c r="Q34" s="4"/>
      <c r="R34" s="4"/>
      <c r="S34" s="4"/>
      <c r="T34" s="4"/>
      <c r="U34" s="4"/>
      <c r="V34" s="4"/>
    </row>
    <row r="35" spans="1:22" ht="34.5" customHeight="1" x14ac:dyDescent="0.25">
      <c r="A35" s="129"/>
      <c r="B35" s="47" t="s">
        <v>102</v>
      </c>
      <c r="C35" s="49" t="s">
        <v>10</v>
      </c>
      <c r="D35" s="52" t="s">
        <v>109</v>
      </c>
      <c r="E35" s="50" t="s">
        <v>25</v>
      </c>
      <c r="F35" s="14" t="s">
        <v>73</v>
      </c>
      <c r="G35" s="21" t="s">
        <v>87</v>
      </c>
      <c r="H35" s="21" t="s">
        <v>87</v>
      </c>
      <c r="I35" s="77">
        <v>0.15</v>
      </c>
      <c r="J35" s="100">
        <v>7.0400000000000004E-2</v>
      </c>
      <c r="K35" s="42"/>
      <c r="L35" s="58">
        <v>15</v>
      </c>
      <c r="M35" s="24" t="s">
        <v>71</v>
      </c>
      <c r="N35" s="31"/>
      <c r="O35" s="16" t="str">
        <f t="shared" si="0"/>
        <v/>
      </c>
      <c r="P35" s="22"/>
      <c r="Q35" s="22"/>
      <c r="R35" s="22"/>
      <c r="S35" s="22"/>
      <c r="T35" s="22"/>
      <c r="U35" s="22"/>
      <c r="V35" s="22"/>
    </row>
    <row r="36" spans="1:22" ht="34.5" customHeight="1" x14ac:dyDescent="0.25">
      <c r="A36" s="129"/>
      <c r="B36" s="47" t="s">
        <v>103</v>
      </c>
      <c r="C36" s="49" t="s">
        <v>10</v>
      </c>
      <c r="D36" s="52" t="s">
        <v>110</v>
      </c>
      <c r="E36" s="50" t="s">
        <v>25</v>
      </c>
      <c r="F36" s="14" t="s">
        <v>70</v>
      </c>
      <c r="G36" s="21" t="s">
        <v>87</v>
      </c>
      <c r="H36" s="21" t="s">
        <v>87</v>
      </c>
      <c r="I36" s="77">
        <v>0.6</v>
      </c>
      <c r="J36" s="31"/>
      <c r="K36" s="21"/>
      <c r="L36" s="58">
        <v>60</v>
      </c>
      <c r="M36" s="24" t="s">
        <v>71</v>
      </c>
      <c r="N36" s="31"/>
      <c r="O36" s="16" t="str">
        <f t="shared" si="0"/>
        <v/>
      </c>
      <c r="P36" s="22"/>
      <c r="Q36" s="22"/>
      <c r="R36" s="22"/>
      <c r="S36" s="22"/>
      <c r="T36" s="22"/>
      <c r="U36" s="22"/>
      <c r="V36" s="22"/>
    </row>
    <row r="37" spans="1:22" ht="34.5" customHeight="1" x14ac:dyDescent="0.25">
      <c r="A37" s="130"/>
      <c r="B37" s="47" t="s">
        <v>104</v>
      </c>
      <c r="C37" s="49" t="s">
        <v>10</v>
      </c>
      <c r="D37" s="52" t="s">
        <v>111</v>
      </c>
      <c r="E37" s="50" t="s">
        <v>25</v>
      </c>
      <c r="F37" s="14" t="s">
        <v>73</v>
      </c>
      <c r="G37" s="21" t="s">
        <v>87</v>
      </c>
      <c r="H37" s="21" t="s">
        <v>87</v>
      </c>
      <c r="I37" s="77">
        <v>0.04</v>
      </c>
      <c r="J37" s="76">
        <v>0</v>
      </c>
      <c r="K37" s="21"/>
      <c r="L37" s="58">
        <v>4</v>
      </c>
      <c r="M37" s="24" t="s">
        <v>71</v>
      </c>
      <c r="N37" s="58"/>
      <c r="O37" s="16" t="str">
        <f t="shared" si="0"/>
        <v/>
      </c>
      <c r="P37" s="22"/>
      <c r="Q37" s="22"/>
      <c r="R37" s="22"/>
      <c r="S37" s="22"/>
      <c r="T37" s="22"/>
      <c r="U37" s="22"/>
      <c r="V37" s="22"/>
    </row>
    <row r="38" spans="1:22" ht="34.5" customHeight="1" x14ac:dyDescent="0.25">
      <c r="A38" s="129"/>
      <c r="B38" s="47" t="s">
        <v>105</v>
      </c>
      <c r="C38" s="49" t="s">
        <v>10</v>
      </c>
      <c r="D38" s="52" t="s">
        <v>112</v>
      </c>
      <c r="E38" s="50" t="s">
        <v>25</v>
      </c>
      <c r="F38" s="14" t="s">
        <v>73</v>
      </c>
      <c r="G38" s="21" t="s">
        <v>87</v>
      </c>
      <c r="H38" s="21" t="s">
        <v>87</v>
      </c>
      <c r="I38" s="102">
        <v>0</v>
      </c>
      <c r="J38" s="76">
        <v>0</v>
      </c>
      <c r="K38" s="21"/>
      <c r="L38" s="62">
        <v>0.1</v>
      </c>
      <c r="M38" s="24" t="s">
        <v>71</v>
      </c>
      <c r="N38" s="58"/>
      <c r="O38" s="16" t="str">
        <f t="shared" si="0"/>
        <v/>
      </c>
      <c r="P38" s="22"/>
      <c r="Q38" s="22"/>
      <c r="R38" s="22"/>
      <c r="S38" s="22"/>
      <c r="T38" s="22"/>
      <c r="U38" s="22"/>
      <c r="V38" s="22"/>
    </row>
    <row r="39" spans="1:22" ht="34.5" customHeight="1" x14ac:dyDescent="0.25">
      <c r="A39" s="130"/>
      <c r="B39" s="47" t="s">
        <v>106</v>
      </c>
      <c r="C39" s="49" t="s">
        <v>10</v>
      </c>
      <c r="D39" s="53" t="s">
        <v>113</v>
      </c>
      <c r="E39" s="50" t="s">
        <v>24</v>
      </c>
      <c r="F39" s="14" t="s">
        <v>70</v>
      </c>
      <c r="G39" s="21" t="s">
        <v>87</v>
      </c>
      <c r="H39" s="21" t="s">
        <v>87</v>
      </c>
      <c r="I39" s="77">
        <v>0.06</v>
      </c>
      <c r="J39" s="31"/>
      <c r="K39" s="21"/>
      <c r="L39" s="58">
        <v>6</v>
      </c>
      <c r="M39" s="24" t="s">
        <v>71</v>
      </c>
      <c r="N39" s="58"/>
      <c r="O39" s="16" t="str">
        <f t="shared" si="0"/>
        <v/>
      </c>
      <c r="P39" s="22"/>
      <c r="Q39" s="22"/>
      <c r="R39" s="22"/>
      <c r="S39" s="22"/>
      <c r="T39" s="22"/>
      <c r="U39" s="22"/>
      <c r="V39" s="22"/>
    </row>
    <row r="40" spans="1:22" ht="34.5" customHeight="1" x14ac:dyDescent="0.25">
      <c r="A40" s="129"/>
      <c r="B40" s="47" t="s">
        <v>107</v>
      </c>
      <c r="C40" s="49" t="s">
        <v>10</v>
      </c>
      <c r="D40" s="52" t="s">
        <v>114</v>
      </c>
      <c r="E40" s="51" t="s">
        <v>25</v>
      </c>
      <c r="F40" s="14" t="s">
        <v>67</v>
      </c>
      <c r="G40" s="21" t="s">
        <v>87</v>
      </c>
      <c r="H40" s="21" t="s">
        <v>87</v>
      </c>
      <c r="I40" s="103">
        <v>0.5</v>
      </c>
      <c r="J40" s="31"/>
      <c r="K40" s="21"/>
      <c r="L40" s="31">
        <v>0.5</v>
      </c>
      <c r="M40" s="40" t="s">
        <v>68</v>
      </c>
      <c r="N40" s="58"/>
      <c r="O40" s="16" t="str">
        <f t="shared" si="0"/>
        <v/>
      </c>
      <c r="P40" s="22"/>
      <c r="Q40" s="22"/>
      <c r="R40" s="22"/>
      <c r="S40" s="22"/>
      <c r="T40" s="22"/>
      <c r="U40" s="22"/>
      <c r="V40" s="22"/>
    </row>
    <row r="41" spans="1:22" ht="34.5" customHeight="1" x14ac:dyDescent="0.25">
      <c r="A41" s="129"/>
      <c r="B41" s="48" t="s">
        <v>108</v>
      </c>
      <c r="C41" s="49" t="s">
        <v>10</v>
      </c>
      <c r="D41" s="52" t="s">
        <v>115</v>
      </c>
      <c r="E41" s="50" t="s">
        <v>25</v>
      </c>
      <c r="F41" s="14" t="s">
        <v>67</v>
      </c>
      <c r="G41" s="21" t="s">
        <v>87</v>
      </c>
      <c r="H41" s="21" t="s">
        <v>87</v>
      </c>
      <c r="I41" s="103">
        <v>1</v>
      </c>
      <c r="J41" s="31"/>
      <c r="K41" s="21"/>
      <c r="L41" s="31">
        <v>1</v>
      </c>
      <c r="M41" s="24" t="s">
        <v>71</v>
      </c>
      <c r="N41" s="59"/>
      <c r="O41" s="16" t="str">
        <f t="shared" si="0"/>
        <v/>
      </c>
      <c r="P41" s="22"/>
      <c r="Q41" s="22"/>
      <c r="R41" s="22"/>
      <c r="S41" s="22"/>
      <c r="T41" s="22"/>
      <c r="U41" s="22"/>
      <c r="V41" s="22"/>
    </row>
    <row r="42" spans="1:22" ht="34.5" customHeight="1" x14ac:dyDescent="0.25">
      <c r="A42" s="130"/>
      <c r="B42" s="9" t="s">
        <v>195</v>
      </c>
      <c r="C42" s="37" t="s">
        <v>14</v>
      </c>
      <c r="D42" s="15" t="s">
        <v>191</v>
      </c>
      <c r="E42" s="34" t="s">
        <v>24</v>
      </c>
      <c r="F42" s="14" t="s">
        <v>73</v>
      </c>
      <c r="G42" s="21" t="s">
        <v>101</v>
      </c>
      <c r="H42" s="21" t="s">
        <v>101</v>
      </c>
      <c r="I42" s="143">
        <v>0.01</v>
      </c>
      <c r="J42" s="31"/>
      <c r="K42" s="25"/>
      <c r="L42" s="63">
        <v>0.01</v>
      </c>
      <c r="M42" s="24" t="s">
        <v>71</v>
      </c>
      <c r="N42" s="63"/>
      <c r="O42" s="16" t="str">
        <f t="shared" si="0"/>
        <v/>
      </c>
      <c r="P42" s="4"/>
      <c r="Q42" s="4"/>
      <c r="R42" s="4"/>
      <c r="S42" s="4"/>
      <c r="T42" s="4"/>
      <c r="U42" s="4"/>
      <c r="V42" s="4"/>
    </row>
    <row r="43" spans="1:22" ht="34.5" customHeight="1" x14ac:dyDescent="0.25">
      <c r="A43" s="130"/>
      <c r="B43" s="9" t="s">
        <v>194</v>
      </c>
      <c r="C43" s="37" t="s">
        <v>14</v>
      </c>
      <c r="D43" s="15" t="s">
        <v>192</v>
      </c>
      <c r="E43" s="34" t="s">
        <v>24</v>
      </c>
      <c r="F43" s="14" t="s">
        <v>73</v>
      </c>
      <c r="G43" s="21" t="s">
        <v>101</v>
      </c>
      <c r="H43" s="21" t="s">
        <v>101</v>
      </c>
      <c r="I43" s="143">
        <v>0.7</v>
      </c>
      <c r="J43" s="31"/>
      <c r="K43" s="25"/>
      <c r="L43" s="63">
        <v>0.7</v>
      </c>
      <c r="M43" s="24" t="s">
        <v>68</v>
      </c>
      <c r="N43" s="63"/>
      <c r="O43" s="16" t="str">
        <f t="shared" si="0"/>
        <v/>
      </c>
      <c r="P43" s="4"/>
      <c r="Q43" s="4"/>
      <c r="R43" s="4"/>
      <c r="S43" s="4"/>
      <c r="T43" s="4"/>
      <c r="U43" s="4"/>
      <c r="V43" s="4"/>
    </row>
    <row r="44" spans="1:22" ht="34.5" customHeight="1" x14ac:dyDescent="0.25">
      <c r="A44" s="130"/>
      <c r="B44" s="9" t="s">
        <v>196</v>
      </c>
      <c r="C44" s="37" t="s">
        <v>14</v>
      </c>
      <c r="D44" s="15" t="s">
        <v>193</v>
      </c>
      <c r="E44" s="34" t="s">
        <v>25</v>
      </c>
      <c r="F44" s="14" t="s">
        <v>73</v>
      </c>
      <c r="G44" s="21" t="s">
        <v>101</v>
      </c>
      <c r="H44" s="21" t="s">
        <v>101</v>
      </c>
      <c r="I44" s="144">
        <v>2</v>
      </c>
      <c r="J44" s="31"/>
      <c r="K44" s="21"/>
      <c r="L44" s="34">
        <v>2</v>
      </c>
      <c r="M44" s="24" t="s">
        <v>71</v>
      </c>
      <c r="N44" s="34"/>
      <c r="O44" s="16" t="str">
        <f t="shared" si="0"/>
        <v/>
      </c>
      <c r="P44" s="4"/>
      <c r="Q44" s="4"/>
      <c r="R44" s="4"/>
      <c r="S44" s="4"/>
      <c r="T44" s="4"/>
      <c r="U44" s="4"/>
      <c r="V44" s="4"/>
    </row>
    <row r="45" spans="1:22" ht="34.5" customHeight="1" x14ac:dyDescent="0.25">
      <c r="A45" s="130"/>
      <c r="B45" s="9" t="s">
        <v>197</v>
      </c>
      <c r="C45" s="37" t="s">
        <v>14</v>
      </c>
      <c r="D45" s="15" t="s">
        <v>198</v>
      </c>
      <c r="E45" s="31" t="s">
        <v>25</v>
      </c>
      <c r="F45" s="14" t="s">
        <v>73</v>
      </c>
      <c r="G45" s="21" t="s">
        <v>101</v>
      </c>
      <c r="H45" s="21" t="s">
        <v>101</v>
      </c>
      <c r="I45" s="103">
        <v>4</v>
      </c>
      <c r="J45" s="31"/>
      <c r="K45" s="21"/>
      <c r="L45" s="31">
        <v>4</v>
      </c>
      <c r="M45" s="24" t="s">
        <v>71</v>
      </c>
      <c r="N45" s="31"/>
      <c r="O45" s="16" t="str">
        <f t="shared" si="0"/>
        <v/>
      </c>
      <c r="P45" s="4"/>
      <c r="Q45" s="4"/>
      <c r="R45" s="4"/>
      <c r="S45" s="4"/>
      <c r="T45" s="4"/>
      <c r="U45" s="4"/>
      <c r="V45" s="4"/>
    </row>
    <row r="46" spans="1:22" ht="34.5" customHeight="1" x14ac:dyDescent="0.25">
      <c r="A46" s="130"/>
      <c r="B46" s="9" t="s">
        <v>37</v>
      </c>
      <c r="C46" s="37" t="s">
        <v>13</v>
      </c>
      <c r="D46" s="15" t="s">
        <v>72</v>
      </c>
      <c r="E46" s="34" t="s">
        <v>25</v>
      </c>
      <c r="F46" s="14" t="s">
        <v>73</v>
      </c>
      <c r="G46" s="18" t="s">
        <v>101</v>
      </c>
      <c r="H46" s="18" t="s">
        <v>101</v>
      </c>
      <c r="I46" s="103">
        <v>200</v>
      </c>
      <c r="J46" s="31">
        <v>72</v>
      </c>
      <c r="K46" s="26"/>
      <c r="L46" s="34">
        <v>200</v>
      </c>
      <c r="M46" s="24" t="s">
        <v>71</v>
      </c>
      <c r="N46" s="67"/>
      <c r="O46" s="16" t="str">
        <f t="shared" si="0"/>
        <v/>
      </c>
      <c r="P46" s="3"/>
      <c r="Q46" s="3"/>
      <c r="R46" s="3"/>
      <c r="S46" s="3"/>
      <c r="T46" s="3"/>
      <c r="U46" s="3"/>
      <c r="V46" s="3"/>
    </row>
    <row r="47" spans="1:22" ht="34.5" customHeight="1" x14ac:dyDescent="0.25">
      <c r="A47" s="130"/>
      <c r="B47" s="7" t="s">
        <v>38</v>
      </c>
      <c r="C47" s="35" t="s">
        <v>13</v>
      </c>
      <c r="D47" s="15" t="s">
        <v>74</v>
      </c>
      <c r="E47" s="31" t="s">
        <v>25</v>
      </c>
      <c r="F47" s="14" t="s">
        <v>73</v>
      </c>
      <c r="G47" s="18" t="s">
        <v>101</v>
      </c>
      <c r="H47" s="18" t="s">
        <v>101</v>
      </c>
      <c r="I47" s="145">
        <v>7000</v>
      </c>
      <c r="J47" s="34">
        <v>598.03</v>
      </c>
      <c r="K47" s="39"/>
      <c r="L47" s="34">
        <v>7000</v>
      </c>
      <c r="M47" s="24" t="s">
        <v>71</v>
      </c>
      <c r="N47" s="67"/>
      <c r="O47" s="16" t="str">
        <f t="shared" si="0"/>
        <v/>
      </c>
      <c r="P47" s="4"/>
      <c r="Q47" s="4"/>
      <c r="R47" s="4"/>
      <c r="S47" s="4"/>
      <c r="T47" s="4"/>
      <c r="U47" s="4"/>
      <c r="V47" s="4"/>
    </row>
    <row r="48" spans="1:22" ht="34.5" customHeight="1" x14ac:dyDescent="0.25">
      <c r="A48" s="130"/>
      <c r="B48" s="7" t="s">
        <v>39</v>
      </c>
      <c r="C48" s="35" t="s">
        <v>13</v>
      </c>
      <c r="D48" s="15" t="s">
        <v>75</v>
      </c>
      <c r="E48" s="31" t="s">
        <v>25</v>
      </c>
      <c r="F48" s="14" t="s">
        <v>73</v>
      </c>
      <c r="G48" s="18" t="s">
        <v>101</v>
      </c>
      <c r="H48" s="18" t="s">
        <v>101</v>
      </c>
      <c r="I48" s="58">
        <v>8</v>
      </c>
      <c r="J48" s="31">
        <v>0</v>
      </c>
      <c r="K48" s="29"/>
      <c r="L48" s="31">
        <v>8</v>
      </c>
      <c r="M48" s="24" t="s">
        <v>71</v>
      </c>
      <c r="N48" s="31"/>
      <c r="O48" s="16" t="str">
        <f>IF(L48="",IF(N48="","",IF(M48="MIN",IF(N48=K48,"K",IF(N48&lt;K48,"L","J")),IF(N48=K48,"K",IF(N48&gt;K48,"L","J")))),IF(N48="","",IF(M48="MIN",IF(N48=L48,"K",IF(N48&lt;L48,"L","J")),IF(N48=L48,"K",IF(N48&gt;L48,"L","J")))))</f>
        <v/>
      </c>
      <c r="P48" s="4"/>
      <c r="Q48" s="4"/>
      <c r="R48" s="4"/>
      <c r="S48" s="4"/>
      <c r="T48" s="4"/>
      <c r="U48" s="4"/>
      <c r="V48" s="4"/>
    </row>
    <row r="49" spans="1:22" ht="34.5" customHeight="1" x14ac:dyDescent="0.25">
      <c r="A49" s="130"/>
      <c r="B49" s="7" t="s">
        <v>40</v>
      </c>
      <c r="C49" s="35" t="s">
        <v>13</v>
      </c>
      <c r="D49" s="15" t="s">
        <v>76</v>
      </c>
      <c r="E49" s="31" t="s">
        <v>25</v>
      </c>
      <c r="F49" s="14" t="s">
        <v>73</v>
      </c>
      <c r="G49" s="18" t="s">
        <v>101</v>
      </c>
      <c r="H49" s="18" t="s">
        <v>101</v>
      </c>
      <c r="I49" s="58">
        <v>20</v>
      </c>
      <c r="J49" s="31">
        <v>0</v>
      </c>
      <c r="K49" s="29"/>
      <c r="L49" s="31">
        <v>20</v>
      </c>
      <c r="M49" s="24" t="s">
        <v>71</v>
      </c>
      <c r="N49" s="31"/>
      <c r="O49" s="16" t="str">
        <f t="shared" si="0"/>
        <v/>
      </c>
      <c r="P49" s="4"/>
      <c r="Q49" s="4"/>
      <c r="R49" s="4"/>
      <c r="S49" s="4"/>
      <c r="T49" s="4"/>
      <c r="U49" s="4"/>
      <c r="V49" s="4"/>
    </row>
    <row r="50" spans="1:22" ht="34.5" customHeight="1" x14ac:dyDescent="0.25">
      <c r="A50" s="130"/>
      <c r="B50" s="8" t="s">
        <v>41</v>
      </c>
      <c r="C50" s="35" t="s">
        <v>13</v>
      </c>
      <c r="D50" s="15" t="s">
        <v>75</v>
      </c>
      <c r="E50" s="31" t="s">
        <v>25</v>
      </c>
      <c r="F50" s="14" t="s">
        <v>73</v>
      </c>
      <c r="G50" s="18" t="s">
        <v>101</v>
      </c>
      <c r="H50" s="18" t="s">
        <v>101</v>
      </c>
      <c r="I50" s="103">
        <v>10</v>
      </c>
      <c r="J50" s="31">
        <v>0</v>
      </c>
      <c r="K50" s="21"/>
      <c r="L50" s="31">
        <v>10</v>
      </c>
      <c r="M50" s="24" t="s">
        <v>71</v>
      </c>
      <c r="N50" s="31"/>
      <c r="O50" s="16" t="str">
        <f t="shared" si="0"/>
        <v/>
      </c>
      <c r="P50" s="4"/>
      <c r="Q50" s="4"/>
      <c r="R50" s="4"/>
      <c r="S50" s="4"/>
      <c r="T50" s="4"/>
      <c r="U50" s="4"/>
      <c r="V50" s="4"/>
    </row>
    <row r="51" spans="1:22" ht="34.5" customHeight="1" x14ac:dyDescent="0.25">
      <c r="A51" s="130"/>
      <c r="B51" s="7" t="s">
        <v>42</v>
      </c>
      <c r="C51" s="35" t="s">
        <v>13</v>
      </c>
      <c r="D51" s="15" t="s">
        <v>76</v>
      </c>
      <c r="E51" s="32" t="s">
        <v>25</v>
      </c>
      <c r="F51" s="14" t="s">
        <v>73</v>
      </c>
      <c r="G51" s="18" t="s">
        <v>101</v>
      </c>
      <c r="H51" s="18" t="s">
        <v>101</v>
      </c>
      <c r="I51" s="103">
        <v>20</v>
      </c>
      <c r="J51" s="31">
        <v>0</v>
      </c>
      <c r="K51" s="21"/>
      <c r="L51" s="31">
        <v>20</v>
      </c>
      <c r="M51" s="24" t="s">
        <v>71</v>
      </c>
      <c r="N51" s="31"/>
      <c r="O51" s="16" t="str">
        <f t="shared" si="0"/>
        <v/>
      </c>
      <c r="P51" s="4"/>
      <c r="Q51" s="4"/>
      <c r="R51" s="4"/>
      <c r="S51" s="4"/>
      <c r="T51" s="4"/>
      <c r="U51" s="4"/>
      <c r="V51" s="4"/>
    </row>
    <row r="52" spans="1:22" ht="34.5" customHeight="1" x14ac:dyDescent="0.25">
      <c r="A52" s="130"/>
      <c r="B52" s="8" t="s">
        <v>43</v>
      </c>
      <c r="C52" s="35" t="s">
        <v>13</v>
      </c>
      <c r="D52" s="15" t="s">
        <v>75</v>
      </c>
      <c r="E52" s="31" t="s">
        <v>25</v>
      </c>
      <c r="F52" s="14" t="s">
        <v>73</v>
      </c>
      <c r="G52" s="18" t="s">
        <v>101</v>
      </c>
      <c r="H52" s="18" t="s">
        <v>101</v>
      </c>
      <c r="I52" s="103">
        <v>10</v>
      </c>
      <c r="J52" s="31">
        <v>0</v>
      </c>
      <c r="K52" s="21"/>
      <c r="L52" s="31">
        <v>10</v>
      </c>
      <c r="M52" s="24" t="s">
        <v>71</v>
      </c>
      <c r="N52" s="31"/>
      <c r="O52" s="16" t="str">
        <f t="shared" si="0"/>
        <v/>
      </c>
      <c r="P52" s="4"/>
      <c r="Q52" s="4"/>
      <c r="R52" s="4"/>
      <c r="S52" s="4"/>
      <c r="T52" s="4"/>
      <c r="U52" s="4"/>
      <c r="V52" s="4"/>
    </row>
    <row r="53" spans="1:22" ht="34.5" customHeight="1" x14ac:dyDescent="0.25">
      <c r="A53" s="130"/>
      <c r="B53" s="7" t="s">
        <v>44</v>
      </c>
      <c r="C53" s="35" t="s">
        <v>13</v>
      </c>
      <c r="D53" s="15" t="s">
        <v>76</v>
      </c>
      <c r="E53" s="32" t="s">
        <v>25</v>
      </c>
      <c r="F53" s="14" t="s">
        <v>73</v>
      </c>
      <c r="G53" s="18" t="s">
        <v>101</v>
      </c>
      <c r="H53" s="18" t="s">
        <v>101</v>
      </c>
      <c r="I53" s="103">
        <v>20</v>
      </c>
      <c r="J53" s="31">
        <v>0</v>
      </c>
      <c r="K53" s="21"/>
      <c r="L53" s="31">
        <v>20</v>
      </c>
      <c r="M53" s="24" t="s">
        <v>71</v>
      </c>
      <c r="N53" s="31"/>
      <c r="O53" s="16" t="str">
        <f t="shared" si="0"/>
        <v/>
      </c>
      <c r="P53" s="4"/>
      <c r="Q53" s="4"/>
      <c r="R53" s="4"/>
      <c r="S53" s="4"/>
      <c r="T53" s="4"/>
      <c r="U53" s="4"/>
      <c r="V53" s="4"/>
    </row>
    <row r="54" spans="1:22" ht="34.5" customHeight="1" x14ac:dyDescent="0.25">
      <c r="A54" s="130"/>
      <c r="B54" s="10" t="s">
        <v>159</v>
      </c>
      <c r="C54" s="37" t="s">
        <v>13</v>
      </c>
      <c r="D54" s="15" t="s">
        <v>75</v>
      </c>
      <c r="E54" s="34" t="s">
        <v>25</v>
      </c>
      <c r="F54" s="14" t="s">
        <v>73</v>
      </c>
      <c r="G54" s="18" t="s">
        <v>101</v>
      </c>
      <c r="H54" s="18" t="s">
        <v>101</v>
      </c>
      <c r="I54" s="144">
        <v>10</v>
      </c>
      <c r="J54" s="31">
        <v>0</v>
      </c>
      <c r="K54" s="26"/>
      <c r="L54" s="31">
        <v>10</v>
      </c>
      <c r="M54" s="24" t="s">
        <v>71</v>
      </c>
      <c r="N54" s="31"/>
      <c r="O54" s="16" t="str">
        <f t="shared" si="0"/>
        <v/>
      </c>
      <c r="P54" s="3"/>
      <c r="Q54" s="3"/>
      <c r="R54" s="3"/>
      <c r="S54" s="3"/>
      <c r="T54" s="3"/>
      <c r="U54" s="3"/>
      <c r="V54" s="3"/>
    </row>
    <row r="55" spans="1:22" ht="34.5" customHeight="1" x14ac:dyDescent="0.25">
      <c r="A55" s="130"/>
      <c r="B55" s="7" t="s">
        <v>160</v>
      </c>
      <c r="C55" s="36" t="s">
        <v>13</v>
      </c>
      <c r="D55" s="15" t="s">
        <v>76</v>
      </c>
      <c r="E55" s="33" t="s">
        <v>25</v>
      </c>
      <c r="F55" s="14" t="s">
        <v>73</v>
      </c>
      <c r="G55" s="18" t="s">
        <v>101</v>
      </c>
      <c r="H55" s="18" t="s">
        <v>101</v>
      </c>
      <c r="I55" s="146">
        <v>20</v>
      </c>
      <c r="J55" s="31">
        <v>0</v>
      </c>
      <c r="K55" s="23"/>
      <c r="L55" s="31">
        <v>20</v>
      </c>
      <c r="M55" s="24" t="s">
        <v>71</v>
      </c>
      <c r="N55" s="31"/>
      <c r="O55" s="16" t="str">
        <f t="shared" si="0"/>
        <v/>
      </c>
      <c r="P55" s="11"/>
      <c r="Q55" s="11"/>
      <c r="R55" s="11"/>
      <c r="S55" s="11"/>
      <c r="T55" s="11"/>
      <c r="U55" s="11"/>
      <c r="V55" s="11"/>
    </row>
    <row r="56" spans="1:22" ht="34.5" customHeight="1" x14ac:dyDescent="0.25">
      <c r="A56" s="130"/>
      <c r="B56" s="7" t="s">
        <v>45</v>
      </c>
      <c r="C56" s="35" t="s">
        <v>13</v>
      </c>
      <c r="D56" s="15" t="s">
        <v>77</v>
      </c>
      <c r="E56" s="32" t="s">
        <v>24</v>
      </c>
      <c r="F56" s="14" t="s">
        <v>73</v>
      </c>
      <c r="G56" s="18" t="s">
        <v>101</v>
      </c>
      <c r="H56" s="18" t="s">
        <v>101</v>
      </c>
      <c r="I56" s="106">
        <v>0.02</v>
      </c>
      <c r="J56" s="33">
        <v>6.1000000000000004E-3</v>
      </c>
      <c r="K56" s="21"/>
      <c r="L56" s="31">
        <v>2</v>
      </c>
      <c r="M56" s="24" t="s">
        <v>71</v>
      </c>
      <c r="N56" s="31"/>
      <c r="O56" s="16" t="str">
        <f t="shared" si="0"/>
        <v/>
      </c>
      <c r="P56" s="4"/>
      <c r="Q56" s="4"/>
      <c r="R56" s="4"/>
      <c r="S56" s="4"/>
      <c r="T56" s="4"/>
      <c r="U56" s="4"/>
      <c r="V56" s="4"/>
    </row>
    <row r="57" spans="1:22" ht="34.5" customHeight="1" x14ac:dyDescent="0.25">
      <c r="A57" s="130"/>
      <c r="B57" s="7" t="s">
        <v>46</v>
      </c>
      <c r="C57" s="35" t="s">
        <v>13</v>
      </c>
      <c r="D57" s="15" t="s">
        <v>78</v>
      </c>
      <c r="E57" s="32" t="s">
        <v>24</v>
      </c>
      <c r="F57" s="14" t="s">
        <v>73</v>
      </c>
      <c r="G57" s="18" t="s">
        <v>101</v>
      </c>
      <c r="H57" s="18" t="s">
        <v>101</v>
      </c>
      <c r="I57" s="106">
        <v>2.5000000000000001E-3</v>
      </c>
      <c r="J57" s="33">
        <v>0</v>
      </c>
      <c r="K57" s="21"/>
      <c r="L57" s="31">
        <v>0.25</v>
      </c>
      <c r="M57" s="24" t="s">
        <v>71</v>
      </c>
      <c r="N57" s="31"/>
      <c r="O57" s="16" t="str">
        <f t="shared" si="0"/>
        <v/>
      </c>
      <c r="P57" s="4"/>
      <c r="Q57" s="4"/>
      <c r="R57" s="4"/>
      <c r="S57" s="4"/>
      <c r="T57" s="4"/>
      <c r="U57" s="4"/>
      <c r="V57" s="4"/>
    </row>
    <row r="58" spans="1:22" ht="34.5" customHeight="1" x14ac:dyDescent="0.25">
      <c r="A58" s="130"/>
      <c r="B58" s="7" t="s">
        <v>47</v>
      </c>
      <c r="C58" s="35" t="s">
        <v>48</v>
      </c>
      <c r="D58" s="15" t="s">
        <v>79</v>
      </c>
      <c r="E58" s="32" t="s">
        <v>24</v>
      </c>
      <c r="F58" s="14" t="s">
        <v>73</v>
      </c>
      <c r="G58" s="18" t="s">
        <v>101</v>
      </c>
      <c r="H58" s="18" t="s">
        <v>101</v>
      </c>
      <c r="I58" s="103">
        <v>100</v>
      </c>
      <c r="J58" s="31">
        <v>100</v>
      </c>
      <c r="K58" s="21"/>
      <c r="L58" s="62">
        <v>99.999999990000006</v>
      </c>
      <c r="M58" s="24" t="s">
        <v>68</v>
      </c>
      <c r="N58" s="31"/>
      <c r="O58" s="16" t="str">
        <f t="shared" si="0"/>
        <v/>
      </c>
      <c r="P58" s="4"/>
      <c r="Q58" s="4"/>
      <c r="R58" s="4"/>
      <c r="S58" s="4"/>
      <c r="T58" s="4"/>
      <c r="U58" s="4"/>
      <c r="V58" s="4"/>
    </row>
    <row r="59" spans="1:22" ht="34.5" customHeight="1" x14ac:dyDescent="0.25">
      <c r="A59" s="129"/>
      <c r="B59" s="7" t="s">
        <v>49</v>
      </c>
      <c r="C59" s="35" t="s">
        <v>23</v>
      </c>
      <c r="D59" s="15" t="s">
        <v>80</v>
      </c>
      <c r="E59" s="32" t="s">
        <v>25</v>
      </c>
      <c r="F59" s="14" t="s">
        <v>67</v>
      </c>
      <c r="G59" s="18" t="s">
        <v>101</v>
      </c>
      <c r="H59" s="18" t="s">
        <v>101</v>
      </c>
      <c r="I59" s="59">
        <v>100</v>
      </c>
      <c r="J59" s="59">
        <v>100</v>
      </c>
      <c r="K59" s="21"/>
      <c r="L59" s="62">
        <v>99.999999990000006</v>
      </c>
      <c r="M59" s="24" t="s">
        <v>68</v>
      </c>
      <c r="N59" s="31"/>
      <c r="O59" s="16" t="str">
        <f t="shared" si="0"/>
        <v/>
      </c>
      <c r="P59" s="4"/>
      <c r="Q59" s="4"/>
      <c r="R59" s="4"/>
      <c r="S59" s="4"/>
      <c r="T59" s="4"/>
      <c r="U59" s="4"/>
      <c r="V59" s="4"/>
    </row>
    <row r="60" spans="1:22" ht="34.5" customHeight="1" x14ac:dyDescent="0.25">
      <c r="A60" s="129"/>
      <c r="B60" s="7" t="s">
        <v>50</v>
      </c>
      <c r="C60" s="35" t="s">
        <v>23</v>
      </c>
      <c r="D60" s="15" t="s">
        <v>81</v>
      </c>
      <c r="E60" s="32" t="s">
        <v>24</v>
      </c>
      <c r="F60" s="14" t="s">
        <v>67</v>
      </c>
      <c r="G60" s="18" t="s">
        <v>101</v>
      </c>
      <c r="H60" s="18" t="s">
        <v>101</v>
      </c>
      <c r="I60" s="59">
        <v>100</v>
      </c>
      <c r="J60" s="31">
        <v>100</v>
      </c>
      <c r="K60" s="21"/>
      <c r="L60" s="62">
        <v>99.999999998999996</v>
      </c>
      <c r="M60" s="24" t="s">
        <v>68</v>
      </c>
      <c r="N60" s="31"/>
      <c r="O60" s="16" t="str">
        <f t="shared" si="0"/>
        <v/>
      </c>
      <c r="P60" s="4"/>
      <c r="Q60" s="4"/>
      <c r="R60" s="4"/>
      <c r="S60" s="4"/>
      <c r="T60" s="4"/>
      <c r="U60" s="4"/>
      <c r="V60" s="4"/>
    </row>
    <row r="61" spans="1:22" ht="34.5" customHeight="1" x14ac:dyDescent="0.25">
      <c r="A61" s="129"/>
      <c r="B61" s="7" t="s">
        <v>51</v>
      </c>
      <c r="C61" s="35" t="s">
        <v>52</v>
      </c>
      <c r="D61" s="15" t="s">
        <v>82</v>
      </c>
      <c r="E61" s="32" t="s">
        <v>25</v>
      </c>
      <c r="F61" s="14" t="s">
        <v>73</v>
      </c>
      <c r="G61" s="18" t="s">
        <v>101</v>
      </c>
      <c r="H61" s="28" t="s">
        <v>101</v>
      </c>
      <c r="I61" s="103">
        <v>100</v>
      </c>
      <c r="J61" s="31">
        <v>100</v>
      </c>
      <c r="K61" s="21"/>
      <c r="L61" s="62">
        <v>99.999999999899998</v>
      </c>
      <c r="M61" s="24" t="s">
        <v>68</v>
      </c>
      <c r="N61" s="31"/>
      <c r="O61" s="16" t="str">
        <f t="shared" si="0"/>
        <v/>
      </c>
      <c r="P61" s="4"/>
      <c r="Q61" s="4"/>
      <c r="R61" s="4"/>
      <c r="S61" s="4"/>
      <c r="T61" s="4"/>
      <c r="U61" s="4"/>
      <c r="V61" s="4"/>
    </row>
    <row r="62" spans="1:22" ht="34.5" customHeight="1" x14ac:dyDescent="0.25">
      <c r="A62" s="129"/>
      <c r="B62" s="46" t="s">
        <v>53</v>
      </c>
      <c r="C62" s="35" t="s">
        <v>52</v>
      </c>
      <c r="D62" s="13" t="s">
        <v>83</v>
      </c>
      <c r="E62" s="30" t="s">
        <v>24</v>
      </c>
      <c r="F62" s="12" t="s">
        <v>67</v>
      </c>
      <c r="G62" s="18" t="s">
        <v>101</v>
      </c>
      <c r="H62" s="18" t="s">
        <v>101</v>
      </c>
      <c r="I62" s="145">
        <v>0</v>
      </c>
      <c r="J62" s="31">
        <v>0</v>
      </c>
      <c r="K62" s="20"/>
      <c r="L62" s="64">
        <v>1E-10</v>
      </c>
      <c r="M62" s="54" t="s">
        <v>71</v>
      </c>
      <c r="N62" s="31"/>
      <c r="O62" s="55" t="str">
        <f t="shared" si="0"/>
        <v/>
      </c>
      <c r="P62" s="2"/>
      <c r="Q62" s="2"/>
      <c r="R62" s="2"/>
      <c r="S62" s="2"/>
      <c r="T62" s="2"/>
      <c r="U62" s="2"/>
      <c r="V62" s="2"/>
    </row>
    <row r="63" spans="1:22" ht="34.5" customHeight="1" x14ac:dyDescent="0.25">
      <c r="A63" s="131"/>
      <c r="B63" s="137" t="s">
        <v>208</v>
      </c>
      <c r="C63" s="35" t="s">
        <v>12</v>
      </c>
      <c r="D63" s="43" t="s">
        <v>203</v>
      </c>
      <c r="E63" s="32" t="s">
        <v>24</v>
      </c>
      <c r="F63" s="14" t="s">
        <v>73</v>
      </c>
      <c r="G63" s="21" t="s">
        <v>204</v>
      </c>
      <c r="H63" s="21" t="s">
        <v>204</v>
      </c>
      <c r="I63" s="103"/>
      <c r="J63" s="30"/>
      <c r="K63" s="20"/>
      <c r="L63" s="31">
        <v>1000</v>
      </c>
      <c r="M63" s="24" t="s">
        <v>68</v>
      </c>
      <c r="N63" s="30"/>
      <c r="O63" s="16" t="str">
        <f t="shared" si="0"/>
        <v/>
      </c>
      <c r="P63" s="2"/>
      <c r="Q63" s="2"/>
      <c r="R63" s="2"/>
      <c r="S63" s="2"/>
      <c r="T63" s="2"/>
      <c r="U63" s="2"/>
      <c r="V63" s="2"/>
    </row>
    <row r="64" spans="1:22" ht="34.5" customHeight="1" x14ac:dyDescent="0.25">
      <c r="A64" s="131"/>
      <c r="B64" s="137" t="s">
        <v>29</v>
      </c>
      <c r="C64" s="35" t="s">
        <v>19</v>
      </c>
      <c r="D64" s="43" t="s">
        <v>134</v>
      </c>
      <c r="E64" s="31" t="s">
        <v>25</v>
      </c>
      <c r="F64" s="14" t="s">
        <v>70</v>
      </c>
      <c r="G64" s="21" t="s">
        <v>204</v>
      </c>
      <c r="H64" s="21" t="s">
        <v>204</v>
      </c>
      <c r="I64" s="103"/>
      <c r="J64" s="30"/>
      <c r="K64" s="20"/>
      <c r="L64" s="62">
        <v>0.1</v>
      </c>
      <c r="M64" s="24" t="s">
        <v>71</v>
      </c>
      <c r="N64" s="30"/>
      <c r="O64" s="16" t="str">
        <f t="shared" si="0"/>
        <v/>
      </c>
      <c r="P64" s="2"/>
      <c r="Q64" s="2"/>
      <c r="R64" s="2"/>
      <c r="S64" s="2"/>
      <c r="T64" s="2"/>
      <c r="U64" s="2"/>
      <c r="V64" s="2"/>
    </row>
    <row r="65" spans="1:22" ht="34.5" customHeight="1" x14ac:dyDescent="0.25">
      <c r="A65" s="131"/>
      <c r="B65" s="138" t="s">
        <v>140</v>
      </c>
      <c r="C65" s="35" t="s">
        <v>15</v>
      </c>
      <c r="D65" s="43" t="s">
        <v>141</v>
      </c>
      <c r="E65" s="31" t="s">
        <v>25</v>
      </c>
      <c r="F65" s="14" t="s">
        <v>67</v>
      </c>
      <c r="G65" s="21" t="s">
        <v>88</v>
      </c>
      <c r="H65" s="21" t="s">
        <v>204</v>
      </c>
      <c r="I65" s="103"/>
      <c r="J65" s="31"/>
      <c r="K65" s="21"/>
      <c r="L65" s="31">
        <v>6</v>
      </c>
      <c r="M65" s="24" t="s">
        <v>68</v>
      </c>
      <c r="N65" s="31"/>
      <c r="O65" s="16" t="str">
        <f t="shared" si="0"/>
        <v/>
      </c>
      <c r="P65" s="4"/>
      <c r="Q65" s="4"/>
      <c r="R65" s="4"/>
      <c r="S65" s="4"/>
      <c r="T65" s="4"/>
      <c r="U65" s="4"/>
      <c r="V65" s="4"/>
    </row>
    <row r="66" spans="1:22" ht="34.5" customHeight="1" x14ac:dyDescent="0.25">
      <c r="A66" s="131"/>
      <c r="B66" s="139" t="s">
        <v>104</v>
      </c>
      <c r="C66" s="49" t="s">
        <v>10</v>
      </c>
      <c r="D66" s="52" t="s">
        <v>111</v>
      </c>
      <c r="E66" s="50" t="s">
        <v>25</v>
      </c>
      <c r="F66" s="14" t="s">
        <v>73</v>
      </c>
      <c r="G66" s="21" t="s">
        <v>87</v>
      </c>
      <c r="H66" s="21" t="s">
        <v>87</v>
      </c>
      <c r="I66" s="77"/>
      <c r="J66" s="31"/>
      <c r="K66" s="21"/>
      <c r="L66" s="77">
        <v>0.04</v>
      </c>
      <c r="M66" s="24" t="s">
        <v>71</v>
      </c>
      <c r="N66" s="31"/>
      <c r="O66" s="16" t="str">
        <f t="shared" si="0"/>
        <v/>
      </c>
      <c r="P66" s="4"/>
      <c r="Q66" s="4"/>
      <c r="R66" s="4"/>
      <c r="S66" s="4"/>
      <c r="T66" s="4"/>
      <c r="U66" s="4"/>
      <c r="V66" s="4"/>
    </row>
    <row r="67" spans="1:22" ht="34.5" customHeight="1" x14ac:dyDescent="0.25">
      <c r="A67" s="131"/>
      <c r="B67" s="139" t="s">
        <v>106</v>
      </c>
      <c r="C67" s="49" t="s">
        <v>10</v>
      </c>
      <c r="D67" s="53" t="s">
        <v>113</v>
      </c>
      <c r="E67" s="50" t="s">
        <v>24</v>
      </c>
      <c r="F67" s="14" t="s">
        <v>70</v>
      </c>
      <c r="G67" s="21" t="s">
        <v>87</v>
      </c>
      <c r="H67" s="21" t="s">
        <v>87</v>
      </c>
      <c r="I67" s="77"/>
      <c r="J67" s="31"/>
      <c r="K67" s="65"/>
      <c r="L67" s="77">
        <v>0.08</v>
      </c>
      <c r="M67" s="24" t="s">
        <v>71</v>
      </c>
      <c r="N67" s="31"/>
      <c r="O67" s="16" t="str">
        <f t="shared" si="0"/>
        <v/>
      </c>
      <c r="P67" s="4"/>
      <c r="Q67" s="4"/>
      <c r="R67" s="4"/>
      <c r="S67" s="4"/>
      <c r="T67" s="4"/>
      <c r="U67" s="4"/>
      <c r="V67" s="4"/>
    </row>
    <row r="68" spans="1:22" ht="34.5" customHeight="1" x14ac:dyDescent="0.25">
      <c r="A68" s="131"/>
      <c r="B68" s="140" t="s">
        <v>205</v>
      </c>
      <c r="C68" s="37" t="s">
        <v>14</v>
      </c>
      <c r="D68" s="15" t="s">
        <v>206</v>
      </c>
      <c r="E68" s="34" t="s">
        <v>24</v>
      </c>
      <c r="F68" s="14" t="s">
        <v>73</v>
      </c>
      <c r="G68" s="21" t="s">
        <v>101</v>
      </c>
      <c r="H68" s="21" t="s">
        <v>204</v>
      </c>
      <c r="I68" s="143"/>
      <c r="J68" s="31"/>
      <c r="K68" s="21"/>
      <c r="L68" s="115">
        <v>24</v>
      </c>
      <c r="M68" s="24" t="s">
        <v>71</v>
      </c>
      <c r="N68" s="31"/>
      <c r="O68" s="16" t="str">
        <f t="shared" si="0"/>
        <v/>
      </c>
      <c r="P68" s="4"/>
      <c r="Q68" s="4"/>
      <c r="R68" s="4"/>
      <c r="S68" s="4"/>
      <c r="T68" s="4"/>
      <c r="U68" s="4"/>
      <c r="V68" s="4"/>
    </row>
    <row r="69" spans="1:22" ht="34.5" customHeight="1" x14ac:dyDescent="0.25">
      <c r="A69" s="131"/>
      <c r="B69" s="140" t="s">
        <v>194</v>
      </c>
      <c r="C69" s="37" t="s">
        <v>14</v>
      </c>
      <c r="D69" s="15" t="s">
        <v>192</v>
      </c>
      <c r="E69" s="34" t="s">
        <v>24</v>
      </c>
      <c r="F69" s="14" t="s">
        <v>73</v>
      </c>
      <c r="G69" s="21" t="s">
        <v>101</v>
      </c>
      <c r="H69" s="21" t="s">
        <v>204</v>
      </c>
      <c r="I69" s="143"/>
      <c r="J69" s="31"/>
      <c r="K69" s="21"/>
      <c r="L69" s="63">
        <v>0.7</v>
      </c>
      <c r="M69" s="24" t="s">
        <v>68</v>
      </c>
      <c r="N69" s="31"/>
      <c r="O69" s="16" t="str">
        <f t="shared" si="0"/>
        <v/>
      </c>
      <c r="P69" s="4"/>
      <c r="Q69" s="4"/>
      <c r="R69" s="4"/>
      <c r="S69" s="4"/>
      <c r="T69" s="4"/>
      <c r="U69" s="4"/>
      <c r="V69" s="4"/>
    </row>
    <row r="70" spans="1:22" ht="34.5" customHeight="1" x14ac:dyDescent="0.25">
      <c r="A70" s="131"/>
      <c r="B70" s="140" t="s">
        <v>37</v>
      </c>
      <c r="C70" s="37" t="s">
        <v>13</v>
      </c>
      <c r="D70" s="15" t="s">
        <v>72</v>
      </c>
      <c r="E70" s="34" t="s">
        <v>25</v>
      </c>
      <c r="F70" s="14" t="s">
        <v>73</v>
      </c>
      <c r="G70" s="18" t="s">
        <v>101</v>
      </c>
      <c r="H70" s="18" t="s">
        <v>207</v>
      </c>
      <c r="I70" s="103"/>
      <c r="J70" s="31"/>
      <c r="K70" s="21"/>
      <c r="L70" s="34">
        <v>12</v>
      </c>
      <c r="M70" s="24" t="s">
        <v>71</v>
      </c>
      <c r="N70" s="31"/>
      <c r="O70" s="16" t="str">
        <f t="shared" si="0"/>
        <v/>
      </c>
      <c r="P70" s="4"/>
      <c r="Q70" s="4"/>
      <c r="R70" s="4"/>
      <c r="S70" s="4"/>
      <c r="T70" s="4"/>
      <c r="U70" s="4"/>
      <c r="V70" s="4"/>
    </row>
    <row r="71" spans="1:22" ht="34.5" customHeight="1" x14ac:dyDescent="0.25">
      <c r="A71" s="131"/>
      <c r="B71" s="137" t="s">
        <v>38</v>
      </c>
      <c r="C71" s="35" t="s">
        <v>13</v>
      </c>
      <c r="D71" s="15" t="s">
        <v>74</v>
      </c>
      <c r="E71" s="31" t="s">
        <v>25</v>
      </c>
      <c r="F71" s="14" t="s">
        <v>73</v>
      </c>
      <c r="G71" s="18" t="s">
        <v>101</v>
      </c>
      <c r="H71" s="18" t="s">
        <v>207</v>
      </c>
      <c r="I71" s="145"/>
      <c r="J71" s="31"/>
      <c r="L71" s="34">
        <v>5000</v>
      </c>
      <c r="M71" s="24" t="s">
        <v>71</v>
      </c>
      <c r="N71" s="31"/>
      <c r="O71" s="16" t="str">
        <f t="shared" ref="O71:O73" si="1">IF(L71="",IF(N71="","",IF(M71="MIN",IF(N71=K71,"K",IF(N71&lt;K71,"L","J")),IF(N71=K71,"K",IF(N71&gt;K71,"L","J")))),IF(N71="","",IF(M71="MIN",IF(N71=L71,"K",IF(N71&lt;L71,"L","J")),IF(N71=L71,"K",IF(N71&gt;L71,"L","J")))))</f>
        <v/>
      </c>
      <c r="P71" s="4"/>
      <c r="Q71" s="4"/>
      <c r="R71" s="4"/>
      <c r="S71" s="4"/>
      <c r="T71" s="4"/>
      <c r="U71" s="4"/>
      <c r="V71" s="4"/>
    </row>
    <row r="72" spans="1:22" ht="34.5" customHeight="1" x14ac:dyDescent="0.25">
      <c r="A72" s="131"/>
      <c r="B72" s="137" t="s">
        <v>39</v>
      </c>
      <c r="C72" s="35" t="s">
        <v>13</v>
      </c>
      <c r="D72" s="15" t="s">
        <v>75</v>
      </c>
      <c r="E72" s="31" t="s">
        <v>25</v>
      </c>
      <c r="F72" s="14" t="s">
        <v>73</v>
      </c>
      <c r="G72" s="18" t="s">
        <v>101</v>
      </c>
      <c r="H72" s="18" t="s">
        <v>207</v>
      </c>
      <c r="I72" s="58"/>
      <c r="J72" s="31"/>
      <c r="K72" s="65"/>
      <c r="L72" s="31">
        <v>4</v>
      </c>
      <c r="M72" s="24" t="s">
        <v>71</v>
      </c>
      <c r="N72" s="31"/>
      <c r="O72" s="16" t="str">
        <f t="shared" si="1"/>
        <v/>
      </c>
      <c r="P72" s="4"/>
      <c r="Q72" s="4"/>
      <c r="R72" s="4"/>
      <c r="S72" s="4"/>
      <c r="T72" s="4"/>
      <c r="U72" s="4"/>
      <c r="V72" s="4"/>
    </row>
    <row r="73" spans="1:22" ht="34.5" customHeight="1" thickBot="1" x14ac:dyDescent="0.3">
      <c r="A73" s="132"/>
      <c r="B73" s="137" t="s">
        <v>40</v>
      </c>
      <c r="C73" s="35" t="s">
        <v>13</v>
      </c>
      <c r="D73" s="15" t="s">
        <v>76</v>
      </c>
      <c r="E73" s="31" t="s">
        <v>25</v>
      </c>
      <c r="F73" s="14" t="s">
        <v>73</v>
      </c>
      <c r="G73" s="18" t="s">
        <v>101</v>
      </c>
      <c r="H73" s="18" t="s">
        <v>207</v>
      </c>
      <c r="I73" s="59"/>
      <c r="J73" s="31"/>
      <c r="K73" s="65"/>
      <c r="L73" s="31">
        <v>16</v>
      </c>
      <c r="M73" s="24" t="s">
        <v>71</v>
      </c>
      <c r="N73" s="31"/>
      <c r="O73" s="16" t="str">
        <f t="shared" si="1"/>
        <v/>
      </c>
      <c r="P73" s="4"/>
      <c r="Q73" s="4"/>
      <c r="R73" s="4"/>
      <c r="S73" s="4"/>
      <c r="T73" s="4"/>
      <c r="U73" s="4"/>
      <c r="V73" s="4"/>
    </row>
    <row r="81" spans="12:12" x14ac:dyDescent="0.25">
      <c r="L81" s="66"/>
    </row>
  </sheetData>
  <autoFilter ref="B6:V62">
    <filterColumn colId="12" showButton="0"/>
  </autoFilter>
  <mergeCells count="3">
    <mergeCell ref="G3:H4"/>
    <mergeCell ref="N6:O6"/>
    <mergeCell ref="F1:H1"/>
  </mergeCells>
  <conditionalFormatting sqref="O7:O62">
    <cfRule type="cellIs" dxfId="35" priority="5" operator="equal">
      <formula>"L"</formula>
    </cfRule>
    <cfRule type="cellIs" dxfId="34" priority="6" operator="equal">
      <formula>"J"</formula>
    </cfRule>
  </conditionalFormatting>
  <conditionalFormatting sqref="O7:O62">
    <cfRule type="cellIs" dxfId="33" priority="4" operator="equal">
      <formula>"K"</formula>
    </cfRule>
  </conditionalFormatting>
  <conditionalFormatting sqref="O63:O73">
    <cfRule type="cellIs" dxfId="32" priority="2" operator="equal">
      <formula>"L"</formula>
    </cfRule>
    <cfRule type="cellIs" dxfId="31" priority="3" operator="equal">
      <formula>"J"</formula>
    </cfRule>
  </conditionalFormatting>
  <conditionalFormatting sqref="O63:O73">
    <cfRule type="cellIs" dxfId="30" priority="1" operator="equal">
      <formula>"K"</formula>
    </cfRule>
  </conditionalFormatting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28673" r:id="rId4">
          <objectPr defaultSize="0" autoPict="0" r:id="rId5">
            <anchor moveWithCells="1" sizeWithCells="1">
              <from>
                <xdr:col>1</xdr:col>
                <xdr:colOff>114300</xdr:colOff>
                <xdr:row>0</xdr:row>
                <xdr:rowOff>161925</xdr:rowOff>
              </from>
              <to>
                <xdr:col>1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286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TOTAL AÑO </vt:lpstr>
      <vt:lpstr>AÑO EVOLUCIÓN</vt:lpstr>
      <vt:lpstr>ENERO 18</vt:lpstr>
      <vt:lpstr>FEBRERO 18</vt:lpstr>
      <vt:lpstr>MARZO 18</vt:lpstr>
      <vt:lpstr>ABRIL 18</vt:lpstr>
      <vt:lpstr>MAYO 18</vt:lpstr>
      <vt:lpstr>JUNIO 18</vt:lpstr>
      <vt:lpstr>JULIO 18</vt:lpstr>
      <vt:lpstr>AGOSTO 18</vt:lpstr>
      <vt:lpstr>SEPTIEMBRE 18</vt:lpstr>
      <vt:lpstr>OCTUBRE 18</vt:lpstr>
      <vt:lpstr>NOVIEMBRE 18</vt:lpstr>
      <vt:lpstr>DICIEMBRE 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Javier Navarro</cp:lastModifiedBy>
  <cp:lastPrinted>2018-06-28T08:16:04Z</cp:lastPrinted>
  <dcterms:created xsi:type="dcterms:W3CDTF">2007-11-10T09:04:57Z</dcterms:created>
  <dcterms:modified xsi:type="dcterms:W3CDTF">2018-07-08T09:34:33Z</dcterms:modified>
</cp:coreProperties>
</file>