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symolin\CARPETAS COMUNES\SISTEMA DE GESTIÓN TS 16949 REV 01\INDICADORES  EMPRESA\2016\"/>
    </mc:Choice>
  </mc:AlternateContent>
  <bookViews>
    <workbookView xWindow="0" yWindow="0" windowWidth="21600" windowHeight="9735" tabRatio="655" activeTab="2"/>
  </bookViews>
  <sheets>
    <sheet name="AÑO (LINARES)" sheetId="4" r:id="rId1"/>
    <sheet name="AÑO (LINARES) EVO" sheetId="17" r:id="rId2"/>
    <sheet name="ENERO 16" sheetId="19" r:id="rId3"/>
    <sheet name="FEBRERO 16" sheetId="20" r:id="rId4"/>
    <sheet name="MARZO 16" sheetId="21" r:id="rId5"/>
    <sheet name="ABRIL 16" sheetId="22" r:id="rId6"/>
    <sheet name="MAYO 16" sheetId="23" r:id="rId7"/>
    <sheet name="JUNIO 16" sheetId="24" r:id="rId8"/>
    <sheet name="JULIO 16" sheetId="25" r:id="rId9"/>
    <sheet name="AGOSTO 16" sheetId="26" r:id="rId10"/>
    <sheet name="SEPTIEMBRE 16" sheetId="27" r:id="rId11"/>
    <sheet name="OCTUBRE 16" sheetId="28" r:id="rId12"/>
    <sheet name="NOVIEMBRE 16" sheetId="29" r:id="rId13"/>
    <sheet name="DICIEMBRE 16" sheetId="30" r:id="rId14"/>
  </sheets>
  <definedNames>
    <definedName name="_xlnm._FilterDatabase" localSheetId="5" hidden="1">'ABRIL 16'!$A$6:$U$63</definedName>
    <definedName name="_xlnm._FilterDatabase" localSheetId="9" hidden="1">'AGOSTO 16'!$A$6:$U$63</definedName>
    <definedName name="_xlnm._FilterDatabase" localSheetId="0" hidden="1">'AÑO (LINARES)'!$A$6:$U$63</definedName>
    <definedName name="_xlnm._FilterDatabase" localSheetId="1" hidden="1">'AÑO (LINARES) EVO'!$A$6:$V$63</definedName>
    <definedName name="_xlnm._FilterDatabase" localSheetId="13" hidden="1">'DICIEMBRE 16'!$A$6:$U$63</definedName>
    <definedName name="_xlnm._FilterDatabase" localSheetId="2" hidden="1">'ENERO 16'!$A$6:$U$63</definedName>
    <definedName name="_xlnm._FilterDatabase" localSheetId="3" hidden="1">'FEBRERO 16'!$A$6:$U$63</definedName>
    <definedName name="_xlnm._FilterDatabase" localSheetId="8" hidden="1">'JULIO 16'!$A$6:$U$63</definedName>
    <definedName name="_xlnm._FilterDatabase" localSheetId="7" hidden="1">'JUNIO 16'!$A$6:$U$63</definedName>
    <definedName name="_xlnm._FilterDatabase" localSheetId="4" hidden="1">'MARZO 16'!$A$6:$U$63</definedName>
    <definedName name="_xlnm._FilterDatabase" localSheetId="6" hidden="1">'MAYO 16'!$A$6:$U$63</definedName>
    <definedName name="_xlnm._FilterDatabase" localSheetId="12" hidden="1">'NOVIEMBRE 16'!$A$6:$U$63</definedName>
    <definedName name="_xlnm._FilterDatabase" localSheetId="11" hidden="1">'OCTUBRE 16'!$A$6:$U$63</definedName>
    <definedName name="_xlnm._FilterDatabase" localSheetId="10" hidden="1">'SEPTIEMBRE 16'!$A$6:$U$63</definedName>
  </definedNames>
  <calcPr calcId="152511"/>
</workbook>
</file>

<file path=xl/calcChain.xml><?xml version="1.0" encoding="utf-8"?>
<calcChain xmlns="http://schemas.openxmlformats.org/spreadsheetml/2006/main">
  <c r="M45" i="17" l="1"/>
  <c r="K45" i="17"/>
  <c r="N25" i="17" l="1"/>
  <c r="J25" i="17"/>
  <c r="O18" i="17"/>
  <c r="L18" i="17"/>
  <c r="M57" i="4" l="1"/>
  <c r="N42" i="23" l="1"/>
  <c r="N43" i="23"/>
  <c r="N44" i="23"/>
  <c r="N45" i="23"/>
  <c r="N46" i="23"/>
  <c r="L20" i="17" l="1"/>
  <c r="K25" i="17" l="1"/>
  <c r="L25" i="17"/>
  <c r="M25" i="17"/>
  <c r="J45" i="17" l="1"/>
  <c r="M9" i="23" l="1"/>
  <c r="M9" i="22"/>
  <c r="N30" i="19" l="1"/>
  <c r="O10" i="17"/>
  <c r="O12" i="17"/>
  <c r="O15" i="17"/>
  <c r="O16" i="17"/>
  <c r="O17" i="17"/>
  <c r="O19" i="17"/>
  <c r="O20" i="17"/>
  <c r="O21" i="17"/>
  <c r="O22" i="17"/>
  <c r="O23" i="17"/>
  <c r="O24" i="17"/>
  <c r="O25" i="17"/>
  <c r="N15" i="17"/>
  <c r="N16" i="17"/>
  <c r="N17" i="17"/>
  <c r="N19" i="17"/>
  <c r="N20" i="17"/>
  <c r="N21" i="17"/>
  <c r="N22" i="17"/>
  <c r="N24" i="17"/>
  <c r="N26" i="17"/>
  <c r="N27" i="17"/>
  <c r="N30" i="17"/>
  <c r="N31" i="17"/>
  <c r="N32" i="17"/>
  <c r="N33" i="17"/>
  <c r="N35" i="17"/>
  <c r="N37" i="17"/>
  <c r="N38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8" i="17"/>
  <c r="N59" i="17"/>
  <c r="N62" i="17"/>
  <c r="N63" i="17"/>
  <c r="M15" i="17"/>
  <c r="M16" i="17"/>
  <c r="M17" i="17"/>
  <c r="M19" i="17"/>
  <c r="M20" i="17"/>
  <c r="M21" i="17"/>
  <c r="M22" i="17"/>
  <c r="M24" i="17"/>
  <c r="M26" i="17"/>
  <c r="M27" i="17"/>
  <c r="M30" i="17"/>
  <c r="M31" i="17"/>
  <c r="M32" i="17"/>
  <c r="M33" i="17"/>
  <c r="M35" i="17"/>
  <c r="M37" i="17"/>
  <c r="M38" i="17"/>
  <c r="M42" i="17"/>
  <c r="M43" i="17"/>
  <c r="M44" i="17"/>
  <c r="M46" i="17"/>
  <c r="M47" i="17"/>
  <c r="M48" i="17"/>
  <c r="M49" i="17"/>
  <c r="M50" i="17"/>
  <c r="M51" i="17"/>
  <c r="M52" i="17"/>
  <c r="M53" i="17"/>
  <c r="M54" i="17"/>
  <c r="M55" i="17"/>
  <c r="M56" i="17"/>
  <c r="M58" i="17"/>
  <c r="M59" i="17"/>
  <c r="M62" i="17"/>
  <c r="L10" i="17"/>
  <c r="L12" i="17"/>
  <c r="L15" i="17"/>
  <c r="L16" i="17"/>
  <c r="L17" i="17"/>
  <c r="L19" i="17"/>
  <c r="L21" i="17"/>
  <c r="L22" i="17"/>
  <c r="L23" i="17"/>
  <c r="L24" i="17"/>
  <c r="L26" i="17"/>
  <c r="L27" i="17"/>
  <c r="L30" i="17"/>
  <c r="L31" i="17"/>
  <c r="L32" i="17"/>
  <c r="L33" i="17"/>
  <c r="L35" i="17"/>
  <c r="L37" i="17"/>
  <c r="L38" i="17"/>
  <c r="L42" i="17"/>
  <c r="L43" i="17"/>
  <c r="L44" i="17"/>
  <c r="L46" i="17"/>
  <c r="L47" i="17"/>
  <c r="L48" i="17"/>
  <c r="L49" i="17"/>
  <c r="L50" i="17"/>
  <c r="L51" i="17"/>
  <c r="L52" i="17"/>
  <c r="L53" i="17"/>
  <c r="L54" i="17"/>
  <c r="L55" i="17"/>
  <c r="L56" i="17"/>
  <c r="L58" i="17"/>
  <c r="L59" i="17"/>
  <c r="L62" i="17"/>
  <c r="K15" i="17"/>
  <c r="K16" i="17"/>
  <c r="K17" i="17"/>
  <c r="K19" i="17"/>
  <c r="K20" i="17"/>
  <c r="K21" i="17"/>
  <c r="K22" i="17"/>
  <c r="K24" i="17"/>
  <c r="K26" i="17"/>
  <c r="K27" i="17"/>
  <c r="K30" i="17"/>
  <c r="K31" i="17"/>
  <c r="K32" i="17"/>
  <c r="K33" i="17"/>
  <c r="K35" i="17"/>
  <c r="K37" i="17"/>
  <c r="K38" i="17"/>
  <c r="K42" i="17"/>
  <c r="K43" i="17"/>
  <c r="K44" i="17"/>
  <c r="K46" i="17"/>
  <c r="K47" i="17"/>
  <c r="K48" i="17"/>
  <c r="K49" i="17"/>
  <c r="K50" i="17"/>
  <c r="K51" i="17"/>
  <c r="K52" i="17"/>
  <c r="K53" i="17"/>
  <c r="K54" i="17"/>
  <c r="K55" i="17"/>
  <c r="K56" i="17"/>
  <c r="K58" i="17"/>
  <c r="K59" i="17"/>
  <c r="K62" i="17"/>
  <c r="J15" i="17"/>
  <c r="J16" i="17"/>
  <c r="J17" i="17"/>
  <c r="J19" i="17"/>
  <c r="J20" i="17"/>
  <c r="J21" i="17"/>
  <c r="J22" i="17"/>
  <c r="J24" i="17"/>
  <c r="J26" i="17"/>
  <c r="J27" i="17"/>
  <c r="J30" i="17"/>
  <c r="J31" i="17"/>
  <c r="J32" i="17"/>
  <c r="J33" i="17"/>
  <c r="J35" i="17"/>
  <c r="J37" i="17"/>
  <c r="J38" i="17"/>
  <c r="J42" i="17"/>
  <c r="J43" i="17"/>
  <c r="J44" i="17"/>
  <c r="J46" i="17"/>
  <c r="J47" i="17"/>
  <c r="J48" i="17"/>
  <c r="J49" i="17"/>
  <c r="J50" i="17"/>
  <c r="J51" i="17"/>
  <c r="J52" i="17"/>
  <c r="J53" i="17"/>
  <c r="J54" i="17"/>
  <c r="J55" i="17"/>
  <c r="J56" i="17"/>
  <c r="J58" i="17"/>
  <c r="J59" i="17"/>
  <c r="J62" i="17"/>
  <c r="N53" i="20"/>
  <c r="M30" i="4" l="1"/>
  <c r="N30" i="4" s="1"/>
  <c r="M55" i="4"/>
  <c r="M51" i="4"/>
  <c r="M47" i="4"/>
  <c r="M56" i="4"/>
  <c r="M48" i="4"/>
  <c r="M31" i="4"/>
  <c r="M59" i="4"/>
  <c r="M54" i="4"/>
  <c r="M62" i="4"/>
  <c r="M58" i="4"/>
  <c r="M53" i="4"/>
  <c r="M49" i="4"/>
  <c r="M52" i="4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4" i="29"/>
  <c r="N13" i="29"/>
  <c r="N12" i="29"/>
  <c r="N11" i="29"/>
  <c r="N10" i="29"/>
  <c r="N9" i="29"/>
  <c r="N8" i="29"/>
  <c r="N7" i="29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3" i="23"/>
  <c r="N62" i="23"/>
  <c r="N61" i="23"/>
  <c r="N60" i="23"/>
  <c r="N59" i="23"/>
  <c r="N58" i="23"/>
  <c r="N57" i="23"/>
  <c r="N56" i="23"/>
  <c r="N55" i="23"/>
  <c r="N54" i="23"/>
  <c r="N53" i="23"/>
  <c r="N52" i="23"/>
  <c r="N51" i="23"/>
  <c r="N50" i="23"/>
  <c r="N49" i="23"/>
  <c r="N48" i="23"/>
  <c r="N47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7" i="23"/>
  <c r="N63" i="22"/>
  <c r="N62" i="22"/>
  <c r="N61" i="22"/>
  <c r="N60" i="22"/>
  <c r="N59" i="22"/>
  <c r="N58" i="22"/>
  <c r="N5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3" i="20"/>
  <c r="N62" i="20"/>
  <c r="N61" i="20"/>
  <c r="N60" i="20"/>
  <c r="N59" i="20"/>
  <c r="N58" i="20"/>
  <c r="N56" i="20"/>
  <c r="N55" i="20"/>
  <c r="N54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3" i="19"/>
  <c r="N62" i="19"/>
  <c r="N61" i="19"/>
  <c r="N60" i="19"/>
  <c r="N59" i="19"/>
  <c r="N58" i="19"/>
  <c r="N57" i="19"/>
  <c r="N56" i="19"/>
  <c r="N55" i="19"/>
  <c r="N54" i="19"/>
  <c r="N53" i="19"/>
  <c r="N52" i="19"/>
  <c r="N51" i="19"/>
  <c r="N50" i="19"/>
  <c r="N49" i="19"/>
  <c r="N48" i="19"/>
  <c r="N47" i="19"/>
  <c r="N46" i="19"/>
  <c r="N45" i="19"/>
  <c r="N44" i="19"/>
  <c r="N43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8" i="4" l="1"/>
  <c r="N15" i="4"/>
  <c r="N14" i="4" l="1"/>
  <c r="N36" i="4" l="1"/>
  <c r="N37" i="4"/>
  <c r="N38" i="4"/>
  <c r="N39" i="4"/>
  <c r="N40" i="4"/>
  <c r="N41" i="4"/>
  <c r="N32" i="4"/>
  <c r="N33" i="4"/>
  <c r="N34" i="4"/>
  <c r="N35" i="4"/>
  <c r="N46" i="4" l="1"/>
  <c r="N45" i="4"/>
  <c r="N44" i="4"/>
  <c r="N43" i="4"/>
  <c r="N42" i="4"/>
  <c r="N54" i="4" l="1"/>
  <c r="N63" i="4" l="1"/>
  <c r="N62" i="4"/>
  <c r="N61" i="4"/>
  <c r="N60" i="4"/>
  <c r="N59" i="4"/>
  <c r="N58" i="4"/>
  <c r="N56" i="4"/>
  <c r="N55" i="4"/>
  <c r="N53" i="4"/>
  <c r="N52" i="4"/>
  <c r="N51" i="4"/>
  <c r="N50" i="4"/>
  <c r="N49" i="4"/>
  <c r="N48" i="4"/>
  <c r="N47" i="4"/>
  <c r="N31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3" i="4"/>
  <c r="N12" i="4"/>
  <c r="N11" i="4"/>
  <c r="N10" i="4"/>
  <c r="N9" i="4"/>
  <c r="N7" i="4"/>
  <c r="N57" i="20" l="1"/>
  <c r="N57" i="4" l="1"/>
</calcChain>
</file>

<file path=xl/sharedStrings.xml><?xml version="1.0" encoding="utf-8"?>
<sst xmlns="http://schemas.openxmlformats.org/spreadsheetml/2006/main" count="7058" uniqueCount="221">
  <si>
    <t>DOCUMENTO</t>
  </si>
  <si>
    <t>PE1R1</t>
  </si>
  <si>
    <t>PROPIETARIO</t>
  </si>
  <si>
    <t>Miguel A. de la Torre</t>
  </si>
  <si>
    <t>REV.</t>
  </si>
  <si>
    <t>INDICADOR</t>
  </si>
  <si>
    <t>PROCESO</t>
  </si>
  <si>
    <t>PE1</t>
  </si>
  <si>
    <t>PE2</t>
  </si>
  <si>
    <t>PC1</t>
  </si>
  <si>
    <t>PA3</t>
  </si>
  <si>
    <t>PA2</t>
  </si>
  <si>
    <t>PC3</t>
  </si>
  <si>
    <t>PA5</t>
  </si>
  <si>
    <t>PA4</t>
  </si>
  <si>
    <t>PC6</t>
  </si>
  <si>
    <t>TIPO</t>
  </si>
  <si>
    <t>PC2</t>
  </si>
  <si>
    <t>Horas improductivas</t>
  </si>
  <si>
    <t>PC4</t>
  </si>
  <si>
    <t>PC5</t>
  </si>
  <si>
    <t>Control de entregas urgentes</t>
  </si>
  <si>
    <t>PA1</t>
  </si>
  <si>
    <t>PA6</t>
  </si>
  <si>
    <t>EFICIENCIA</t>
  </si>
  <si>
    <t>EFICACIA</t>
  </si>
  <si>
    <t>Mejora del presupuesto para la producción</t>
  </si>
  <si>
    <t>Rendimiento por sección (linea pintura)</t>
  </si>
  <si>
    <t>Rendimiento por operario (O.C.)</t>
  </si>
  <si>
    <t>Suplementos de flete</t>
  </si>
  <si>
    <t>Nº de facturas no aceptadas por clientes</t>
  </si>
  <si>
    <t>Cumplimiento plazos de facturación</t>
  </si>
  <si>
    <t>Cumplimiento plan de auditorías</t>
  </si>
  <si>
    <t>% acciones fuera de plazo</t>
  </si>
  <si>
    <t>Evaluación periódica proveedores (calidad)</t>
  </si>
  <si>
    <t>Evaluación periódica proveedores (entregas)</t>
  </si>
  <si>
    <t>Mantenimiento costes de las compras</t>
  </si>
  <si>
    <t>Nº de máquinas con paradas productivas</t>
  </si>
  <si>
    <t>Nº de horas por parada productiva de máquinas</t>
  </si>
  <si>
    <t>Nº de O.M. planificadas frente a ejecutadas en plazo</t>
  </si>
  <si>
    <t>Nº de incidentes internos</t>
  </si>
  <si>
    <t>PPM´s internas</t>
  </si>
  <si>
    <t>Nº de incidentes clientes GESTAMP</t>
  </si>
  <si>
    <t>PPM´s cliente GESTAMP</t>
  </si>
  <si>
    <t>Nº de incidentes cliente T. Corral</t>
  </si>
  <si>
    <t>PPM´s cliente T. Corral</t>
  </si>
  <si>
    <t>Nº de incidentes cliente KNORR-BREMSE</t>
  </si>
  <si>
    <t>PPM´s cliente KNORR-BREMSE</t>
  </si>
  <si>
    <t>Costes de no calidad internos</t>
  </si>
  <si>
    <t>Costes de no calidad externos</t>
  </si>
  <si>
    <t>Contestación incidentes en fecha</t>
  </si>
  <si>
    <t xml:space="preserve">PA5 </t>
  </si>
  <si>
    <t>Tasa de cumplimiento de calibraciones</t>
  </si>
  <si>
    <t>% de realización de verificaciones internas</t>
  </si>
  <si>
    <t>Copias de seguridad realizadas en fecha</t>
  </si>
  <si>
    <t>PA7</t>
  </si>
  <si>
    <t>Nº de documentos no controlados</t>
  </si>
  <si>
    <t>MÉTODO DE CÁLCULO</t>
  </si>
  <si>
    <t>FRECUENCIA REVISIÓN</t>
  </si>
  <si>
    <t>RESPONSABLE PRESENTACIÓN</t>
  </si>
  <si>
    <t>OBJETIVO AÑO ANTERIOR</t>
  </si>
  <si>
    <t>RESULTADO AÑO ANTERIOR</t>
  </si>
  <si>
    <t>MÁX/MÍN</t>
  </si>
  <si>
    <t>GRÁFICO (RUTA)</t>
  </si>
  <si>
    <t>COMENTARIO/CAUSAS</t>
  </si>
  <si>
    <t>ACCIONES DERIVADAS</t>
  </si>
  <si>
    <t>RESPONS.</t>
  </si>
  <si>
    <t>PLAZO</t>
  </si>
  <si>
    <t>CIERRE</t>
  </si>
  <si>
    <t>Auditorias planificadas frente a auditorias realizadas en fecha</t>
  </si>
  <si>
    <t>ANUAL</t>
  </si>
  <si>
    <t>MIN</t>
  </si>
  <si>
    <t xml:space="preserve">Acciones correctivas fuera de plazo </t>
  </si>
  <si>
    <t>TRIMESTRAL</t>
  </si>
  <si>
    <t>MAX</t>
  </si>
  <si>
    <t xml:space="preserve">Nº de incidentes internos declarados </t>
  </si>
  <si>
    <t>MENSUAL</t>
  </si>
  <si>
    <t>Piezas rechazadas por millon de piezas fabricadas.</t>
  </si>
  <si>
    <t>Nº de incidentes recibidos - Acumulado anual</t>
  </si>
  <si>
    <t>Piezas rechazadas técnicas por millon de piezas entregadas</t>
  </si>
  <si>
    <t>% costes de fallos internos  / facturación</t>
  </si>
  <si>
    <t>% costes de fallos externos/ facturacion</t>
  </si>
  <si>
    <t>%  de contestaciones en fecha</t>
  </si>
  <si>
    <t>% equipos dentro del plazo de calibración</t>
  </si>
  <si>
    <t>% verificaciones realizadas/planificadas</t>
  </si>
  <si>
    <t>Nº de copias de seguridad planificadas  en fecha planificadas</t>
  </si>
  <si>
    <t>Nº de documentos encontrados  que no estén reflejados en el sistema de gestión de calidad</t>
  </si>
  <si>
    <t>Javier Gonzalez</t>
  </si>
  <si>
    <t>Natanael López</t>
  </si>
  <si>
    <t>Jesús Colmenero</t>
  </si>
  <si>
    <t>Rafael Soriano</t>
  </si>
  <si>
    <t>Juan A. Anguita</t>
  </si>
  <si>
    <t>RESUMEN AÑO</t>
  </si>
  <si>
    <t>MAYO</t>
  </si>
  <si>
    <t>ABRIL</t>
  </si>
  <si>
    <t>MARZO</t>
  </si>
  <si>
    <t>FEBRERO</t>
  </si>
  <si>
    <t>ENERO</t>
  </si>
  <si>
    <t>Máquinas con mayor nº de órdenes correctivas</t>
  </si>
  <si>
    <t>Nº de correctivos derivados de MTO Predictivo</t>
  </si>
  <si>
    <t>Máquina con un valor superior a 10 órdenes Trimestrales</t>
  </si>
  <si>
    <t>Número de "Paradas de máquina" Trimestral</t>
  </si>
  <si>
    <t>Número de horas de parada - Mensual</t>
  </si>
  <si>
    <t>Ordenes de mantenimiento preventivo, ejecutadas en plazo (5 días) - trimestral</t>
  </si>
  <si>
    <t>Ordenes correctivas generadas de una revisión "Predictiva"</t>
  </si>
  <si>
    <t>≤0,75</t>
  </si>
  <si>
    <t>≤ 4</t>
  </si>
  <si>
    <t>&lt;2</t>
  </si>
  <si>
    <t>N/A</t>
  </si>
  <si>
    <t>Rentabiliddad del negocio</t>
  </si>
  <si>
    <t>Personal sobre ventas</t>
  </si>
  <si>
    <t>Tendencia en la evolución del resultado económico</t>
  </si>
  <si>
    <t>Porcentaje de las amortizaciones sobre el  total de ventas del periodo</t>
  </si>
  <si>
    <t>Nº de sugerencias presentadas del periodo en valor absoluto</t>
  </si>
  <si>
    <t>Javier Navarro</t>
  </si>
  <si>
    <t>Personal de Estructura</t>
  </si>
  <si>
    <t>Personal indefinido</t>
  </si>
  <si>
    <t>Accidentes leves con baja medica</t>
  </si>
  <si>
    <t>Accidentes graves</t>
  </si>
  <si>
    <t>Nivel de absentismo</t>
  </si>
  <si>
    <t>Satisfaccion laboral</t>
  </si>
  <si>
    <t>Aumento/disminucion satisfacción personal</t>
  </si>
  <si>
    <t>Personal estructura / Total mano de obra</t>
  </si>
  <si>
    <t>Personal indefinido/ Total mano de obra</t>
  </si>
  <si>
    <t>Nº Accidentes del periodo / Total mano de obra</t>
  </si>
  <si>
    <t>Total del periodo en valor absoluto</t>
  </si>
  <si>
    <t>Porcentaje sobre el total de horas trabajadas</t>
  </si>
  <si>
    <t>Fórmula del PA3R8</t>
  </si>
  <si>
    <t>Comparación entre años consecutivos</t>
  </si>
  <si>
    <t>Porcentaje de proveedores tipo A sobre el total de proveedores evaluados</t>
  </si>
  <si>
    <t>Porcentaje de proveedores con puntuación mayor de 75 sobre el total de proveedores aprobados</t>
  </si>
  <si>
    <t>Porcentaje que suponen las compras de suministros y materia prima sobre el total facturado</t>
  </si>
  <si>
    <t>COMENTARIO EVOLUCIÓN OBJETIVO</t>
  </si>
  <si>
    <t>Diversificación de la cartera clientes</t>
  </si>
  <si>
    <t>Incremento porcentual de ventas sobre el periodo n-1</t>
  </si>
  <si>
    <t>Porcentaje de la facturación del cliente principal sobre facturación total mdel periodo</t>
  </si>
  <si>
    <t>Planificado frente a producido</t>
  </si>
  <si>
    <t>Porcentaje de las piezas planificadas en linea de pintura frente a las realmente producidas en el periodo</t>
  </si>
  <si>
    <t>Horas perdidas en planificación por recuperaciones</t>
  </si>
  <si>
    <t>Nº de horas invertidas en la linea de producción en recuperaciones sobre el total de lo planificado</t>
  </si>
  <si>
    <t>Facturación media por operario (MOD)</t>
  </si>
  <si>
    <t>Total de ventas frente a dias laborables de Mano de Obra Directa (MOD)</t>
  </si>
  <si>
    <t>Porcentaje de (suministros+M. primas+Coste de mano de obra) sobre el total de ventas del periodo</t>
  </si>
  <si>
    <t>Rendimiento  ponderado de la sección de operaciones complementarias</t>
  </si>
  <si>
    <t>Rendimiento ponderado de la linea de pintura</t>
  </si>
  <si>
    <t>Nº de horas invertidas en realizar tareas no productivas</t>
  </si>
  <si>
    <t xml:space="preserve">Porcentaje del total de referencias urgentes pedidas por el cliente frente a las entregadas </t>
  </si>
  <si>
    <t>Nº de transportes urgentes realizados en el periodo por incumplimiento de las entregas</t>
  </si>
  <si>
    <t>Envíos correctos entre el total de envíos</t>
  </si>
  <si>
    <t>Nivel de entrega o Tasa de servicio GESTAMP</t>
  </si>
  <si>
    <t>Nivel de entrega o Tasa de servicio , resto de clientes</t>
  </si>
  <si>
    <t>Nº de facturas en valor absoluto no aceptadas por los clientes debido a errores en estas</t>
  </si>
  <si>
    <t>Retraso en más de dos días laborables mensuales 15/30</t>
  </si>
  <si>
    <t xml:space="preserve"> Satisfacción global del cliente</t>
  </si>
  <si>
    <t>Puntuación obtenida en la encuesta de satisfacción</t>
  </si>
  <si>
    <t>Nº de atributos insatisfactorios en encuesta de satisfacción clientes</t>
  </si>
  <si>
    <t>Porcentaje de respuestas con puntuación inferior al objetivo obtenidas en las encuestas de satisfacción cliente</t>
  </si>
  <si>
    <t>Porcentaje de beneficio antes de impuestos del periodo sobre la facturación</t>
  </si>
  <si>
    <t>Total de remuneración trabajadores frente a total de ventas del periodo analizado</t>
  </si>
  <si>
    <t>Nº de sugerencias presentadas</t>
  </si>
  <si>
    <t>Porcentaje de sugerencias  implantadas frente a presentadas</t>
  </si>
  <si>
    <t>Porcentaje de las acciones que se han implantado con éxito frente a las presentadas en el periodo analizado</t>
  </si>
  <si>
    <t>Reducción costes en mejoras</t>
  </si>
  <si>
    <t>Porcentaje de reducción de costes como consecuencia de la implantación eficaz de mejoras</t>
  </si>
  <si>
    <t>Crecimiento de ventas</t>
  </si>
  <si>
    <t>Manuel Caravantes</t>
  </si>
  <si>
    <t>JU</t>
  </si>
  <si>
    <t>N</t>
  </si>
  <si>
    <t>JUNIO</t>
  </si>
  <si>
    <t>JULIO</t>
  </si>
  <si>
    <t>AGOSTO</t>
  </si>
  <si>
    <t>SEPTIEMBRE</t>
  </si>
  <si>
    <t>OCTUBRE</t>
  </si>
  <si>
    <t>NOVIEMBRE</t>
  </si>
  <si>
    <t>DICIEMBRE</t>
  </si>
  <si>
    <t>Nº de incidentes cliente COMPIN</t>
  </si>
  <si>
    <t>PPM´s cliente COMPIN</t>
  </si>
  <si>
    <t xml:space="preserve">Máquina con un valor superior a 10 órdenes  </t>
  </si>
  <si>
    <t xml:space="preserve">Número de "Paradas de máquina"  </t>
  </si>
  <si>
    <t xml:space="preserve">Ordenes de mantenimiento preventivo, ejecutadas en plazo (5 días) -  </t>
  </si>
  <si>
    <t xml:space="preserve">Ordenes de mantenimiento preventivo, ejecutadas en plazo (5 días)  </t>
  </si>
  <si>
    <t>Revisión anual</t>
  </si>
  <si>
    <t>ABONO A COMPIN FERROVIARIA TRAS UN ERROR EN EL NUMERO DE CHAPAS ENVIADAS.</t>
  </si>
  <si>
    <t>EL DATO ES CONSECUENCIA DE LA COINCIDNECIA EN EL FINAL DE MES ENTRE LA FINALIZACION DE CONTRATOS EVENTIALES Y LAS NUEVAS CONTRATACIONES.</t>
  </si>
  <si>
    <t xml:space="preserve">Máquina con un valor superior a 10 órdenes </t>
  </si>
  <si>
    <t xml:space="preserve">Número de "Paradas de máquina" </t>
  </si>
  <si>
    <t xml:space="preserve">Ordenes de mantenimiento preventivo, ejecutadas en plazo (5 días) - </t>
  </si>
  <si>
    <t xml:space="preserve">El 65% de los suministros del trimeste </t>
  </si>
  <si>
    <t>-</t>
  </si>
  <si>
    <t xml:space="preserve"> EVOLUCIÓN DE INDICADORES 2016</t>
  </si>
  <si>
    <t>OBJETIVO 2016</t>
  </si>
  <si>
    <t>RESULTADO 2016 (ACUMULADO)</t>
  </si>
  <si>
    <t xml:space="preserve">ENERO 2016 </t>
  </si>
  <si>
    <t xml:space="preserve">FEBRERO 2016 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</si>
  <si>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</si>
  <si>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</si>
  <si>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</si>
  <si>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</si>
  <si>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</si>
  <si>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</si>
  <si>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</si>
  <si>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</si>
  <si>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</si>
  <si>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</si>
  <si>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DATOS PARA INDICADORES 2016..xlsx</t>
  </si>
  <si>
    <t>Posibles intervenciones sin que queden reflejadas en el sistema</t>
  </si>
  <si>
    <t>Motivar al personal de mto para una mayor implicación en las acciones derivadas</t>
  </si>
  <si>
    <t>Aumento rechazos pint polvo</t>
  </si>
  <si>
    <t>Revisión y sustitución de equipos</t>
  </si>
  <si>
    <t>Miguel A de la Torre/ Rafael Soriano</t>
  </si>
  <si>
    <t>Pdte</t>
  </si>
  <si>
    <t>\\Srvesymolin\CALIDAD\AUDITORIAS\BUREAU VERITAS\2016\Documentación para enviar\GRÁFICOS Y CUADRO EVOLUCIÓN INDICADORES CALIDAD 2016 Rev 5.pdf</t>
  </si>
  <si>
    <t>Máquina con un valor superior a 10 órdenes mensuales</t>
  </si>
  <si>
    <t>Número de "Paradas de máquina" mensuales</t>
  </si>
  <si>
    <t>Ordenes de mantenimiento preventivo, ejecutadas en plazo (5 días) - mensual</t>
  </si>
  <si>
    <t>OK</t>
  </si>
  <si>
    <t xml:space="preserve"> NO OK</t>
  </si>
  <si>
    <t>NO OK</t>
  </si>
  <si>
    <t>REVISIÓN ANUAL</t>
  </si>
  <si>
    <t>VER MEJORA Nº 81</t>
  </si>
  <si>
    <t>No se han presentado mejoras en este trimestre relacionada con la saturación por entrada nuevos trabajos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</si>
</sst>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24"/>
      <name val="Wingdings"/>
      <charset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b/>
      <i/>
      <sz val="18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name val="Calibri"/>
      <family val="2"/>
      <scheme val="minor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/>
    <xf numFmtId="0" fontId="5" fillId="4" borderId="1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0" fontId="5" fillId="0" borderId="10" xfId="1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0" fontId="13" fillId="0" borderId="10" xfId="1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0" fontId="0" fillId="0" borderId="10" xfId="1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10" fontId="17" fillId="0" borderId="10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10" xfId="0" applyFont="1" applyFill="1" applyBorder="1" applyAlignment="1">
      <alignment horizontal="center" vertical="center" wrapText="1"/>
    </xf>
    <xf numFmtId="10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9" fontId="10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10" fontId="16" fillId="0" borderId="10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9" fontId="22" fillId="0" borderId="10" xfId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1" fontId="0" fillId="4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9" fontId="0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10" fontId="0" fillId="0" borderId="10" xfId="0" applyNumberFormat="1" applyFont="1" applyFill="1" applyBorder="1" applyAlignment="1">
      <alignment horizontal="center" vertical="center"/>
    </xf>
    <xf numFmtId="9" fontId="0" fillId="0" borderId="10" xfId="1" applyNumberFormat="1" applyFont="1" applyFill="1" applyBorder="1" applyAlignment="1">
      <alignment horizontal="center" vertical="center"/>
    </xf>
    <xf numFmtId="10" fontId="0" fillId="4" borderId="10" xfId="0" applyNumberFormat="1" applyFont="1" applyFill="1" applyBorder="1" applyAlignment="1">
      <alignment horizontal="center" vertical="center"/>
    </xf>
    <xf numFmtId="10" fontId="13" fillId="0" borderId="10" xfId="0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10" xfId="1" applyFont="1" applyFill="1" applyBorder="1" applyAlignment="1">
      <alignment horizontal="center" vertical="center"/>
    </xf>
    <xf numFmtId="9" fontId="22" fillId="0" borderId="11" xfId="1" applyFont="1" applyFill="1" applyBorder="1" applyAlignment="1">
      <alignment horizontal="center" vertical="center" wrapText="1"/>
    </xf>
    <xf numFmtId="10" fontId="22" fillId="0" borderId="11" xfId="0" applyNumberFormat="1" applyFont="1" applyFill="1" applyBorder="1" applyAlignment="1">
      <alignment horizontal="center" vertical="center" wrapText="1"/>
    </xf>
    <xf numFmtId="9" fontId="0" fillId="4" borderId="10" xfId="1" applyFont="1" applyFill="1" applyBorder="1" applyAlignment="1">
      <alignment horizontal="center" vertical="center"/>
    </xf>
    <xf numFmtId="10" fontId="0" fillId="4" borderId="10" xfId="1" applyNumberFormat="1" applyFont="1" applyFill="1" applyBorder="1" applyAlignment="1">
      <alignment horizontal="center" vertical="center"/>
    </xf>
    <xf numFmtId="9" fontId="0" fillId="4" borderId="10" xfId="1" applyNumberFormat="1" applyFont="1" applyFill="1" applyBorder="1" applyAlignment="1">
      <alignment horizontal="center" vertical="center"/>
    </xf>
    <xf numFmtId="10" fontId="16" fillId="4" borderId="10" xfId="0" applyNumberFormat="1" applyFont="1" applyFill="1" applyBorder="1" applyAlignment="1">
      <alignment horizontal="center" vertical="center"/>
    </xf>
    <xf numFmtId="0" fontId="23" fillId="0" borderId="10" xfId="13" applyFill="1" applyBorder="1" applyAlignment="1">
      <alignment horizontal="center" vertical="center"/>
    </xf>
    <xf numFmtId="0" fontId="23" fillId="0" borderId="2" xfId="13" applyFill="1" applyBorder="1" applyAlignment="1">
      <alignment horizontal="center" vertical="center" wrapText="1"/>
    </xf>
    <xf numFmtId="0" fontId="23" fillId="0" borderId="10" xfId="13" applyFill="1" applyBorder="1" applyAlignment="1">
      <alignment horizontal="center" vertical="center" wrapText="1"/>
    </xf>
    <xf numFmtId="0" fontId="23" fillId="4" borderId="10" xfId="13" applyFill="1" applyBorder="1" applyAlignment="1">
      <alignment horizontal="center" vertical="center" wrapText="1"/>
    </xf>
    <xf numFmtId="2" fontId="0" fillId="4" borderId="10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10" fontId="16" fillId="6" borderId="10" xfId="0" applyNumberFormat="1" applyFont="1" applyFill="1" applyBorder="1" applyAlignment="1">
      <alignment horizontal="center" vertical="center"/>
    </xf>
    <xf numFmtId="10" fontId="0" fillId="6" borderId="10" xfId="1" applyNumberFormat="1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23" fillId="4" borderId="10" xfId="13" applyFill="1" applyBorder="1" applyAlignment="1">
      <alignment horizontal="center" vertical="center"/>
    </xf>
    <xf numFmtId="10" fontId="22" fillId="0" borderId="11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14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Hipervínculo" xfId="13" builtinId="8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39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0099"/>
      <color rgb="FF1E28FA"/>
      <color rgb="FF66FF33"/>
      <color rgb="FF0000FF"/>
      <color rgb="FFFF6600"/>
      <color rgb="FFFFFFCC"/>
      <color rgb="FFFFFF99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DATOS%20PARA%20INDICADORES%202016..xlsx" TargetMode="External"/><Relationship Id="rId18" Type="http://schemas.openxmlformats.org/officeDocument/2006/relationships/hyperlink" Target="DATOS%20PARA%20INDICADORES%202016..xlsx" TargetMode="External"/><Relationship Id="rId26" Type="http://schemas.openxmlformats.org/officeDocument/2006/relationships/hyperlink" Target="DATOS%20PARA%20INDICADORES%202016..xlsx" TargetMode="External"/><Relationship Id="rId39" Type="http://schemas.openxmlformats.org/officeDocument/2006/relationships/hyperlink" Target="DATOS%20PARA%20INDICADORES%202016..xlsx" TargetMode="External"/><Relationship Id="rId3" Type="http://schemas.openxmlformats.org/officeDocument/2006/relationships/hyperlink" Target="DATOS%20PARA%20INDICADORES%202016..xlsx" TargetMode="External"/><Relationship Id="rId21" Type="http://schemas.openxmlformats.org/officeDocument/2006/relationships/hyperlink" Target="DATOS%20PARA%20INDICADORES%202016..xlsx" TargetMode="External"/><Relationship Id="rId34" Type="http://schemas.openxmlformats.org/officeDocument/2006/relationships/hyperlink" Target="DATOS%20PARA%20INDICADORES%202016..xlsx" TargetMode="External"/><Relationship Id="rId42" Type="http://schemas.openxmlformats.org/officeDocument/2006/relationships/hyperlink" Target="DATOS%20PARA%20INDICADORES%202016..xlsx" TargetMode="External"/><Relationship Id="rId47" Type="http://schemas.openxmlformats.org/officeDocument/2006/relationships/hyperlink" Target="DATOS%20PARA%20INDICADORES%202016..xlsx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DATOS%20PARA%20INDICADORES%202016..xlsx" TargetMode="External"/><Relationship Id="rId12" Type="http://schemas.openxmlformats.org/officeDocument/2006/relationships/hyperlink" Target="DATOS%20PARA%20INDICADORES%202016..xlsx" TargetMode="External"/><Relationship Id="rId17" Type="http://schemas.openxmlformats.org/officeDocument/2006/relationships/hyperlink" Target="DATOS%20PARA%20INDICADORES%202016..xlsx" TargetMode="External"/><Relationship Id="rId25" Type="http://schemas.openxmlformats.org/officeDocument/2006/relationships/hyperlink" Target="DATOS%20PARA%20INDICADORES%202016..xlsx" TargetMode="External"/><Relationship Id="rId33" Type="http://schemas.openxmlformats.org/officeDocument/2006/relationships/hyperlink" Target="DATOS%20PARA%20INDICADORES%202016..xlsx" TargetMode="External"/><Relationship Id="rId38" Type="http://schemas.openxmlformats.org/officeDocument/2006/relationships/hyperlink" Target="DATOS%20PARA%20INDICADORES%202016..xlsx" TargetMode="External"/><Relationship Id="rId46" Type="http://schemas.openxmlformats.org/officeDocument/2006/relationships/hyperlink" Target="DATOS%20PARA%20INDICADORES%202016..xlsx" TargetMode="External"/><Relationship Id="rId2" Type="http://schemas.openxmlformats.org/officeDocument/2006/relationships/hyperlink" Target="DATOS%20PARA%20INDICADORES%202016..xlsx" TargetMode="External"/><Relationship Id="rId16" Type="http://schemas.openxmlformats.org/officeDocument/2006/relationships/hyperlink" Target="DATOS%20PARA%20INDICADORES%202016..xlsx" TargetMode="External"/><Relationship Id="rId20" Type="http://schemas.openxmlformats.org/officeDocument/2006/relationships/hyperlink" Target="DATOS%20PARA%20INDICADORES%202016..xlsx" TargetMode="External"/><Relationship Id="rId29" Type="http://schemas.openxmlformats.org/officeDocument/2006/relationships/hyperlink" Target="DATOS%20PARA%20INDICADORES%202016..xlsx" TargetMode="External"/><Relationship Id="rId41" Type="http://schemas.openxmlformats.org/officeDocument/2006/relationships/hyperlink" Target="DATOS%20PARA%20INDICADORES%202016..xlsx" TargetMode="External"/><Relationship Id="rId54" Type="http://schemas.openxmlformats.org/officeDocument/2006/relationships/image" Target="../media/image1.emf"/><Relationship Id="rId1" Type="http://schemas.openxmlformats.org/officeDocument/2006/relationships/hyperlink" Target="DATOS%20PARA%20INDICADORES%202016..xlsx" TargetMode="External"/><Relationship Id="rId6" Type="http://schemas.openxmlformats.org/officeDocument/2006/relationships/hyperlink" Target="DATOS%20PARA%20INDICADORES%202016..xlsx" TargetMode="External"/><Relationship Id="rId11" Type="http://schemas.openxmlformats.org/officeDocument/2006/relationships/hyperlink" Target="file:///\\Srvesymolin\CALIDAD\AUDITORIAS\BUREAU%20VERITAS\2016\Documentaci&#243;n%20para%20enviar\GR&#193;FICOS%20Y%20CUADRO%20EVOLUCI&#211;N%20INDICADORES%20CALIDAD%202016%20Rev%205.pdf" TargetMode="External"/><Relationship Id="rId24" Type="http://schemas.openxmlformats.org/officeDocument/2006/relationships/hyperlink" Target="DATOS%20PARA%20INDICADORES%202016..xlsx" TargetMode="External"/><Relationship Id="rId32" Type="http://schemas.openxmlformats.org/officeDocument/2006/relationships/hyperlink" Target="DATOS%20PARA%20INDICADORES%202016..xlsx" TargetMode="External"/><Relationship Id="rId37" Type="http://schemas.openxmlformats.org/officeDocument/2006/relationships/hyperlink" Target="DATOS%20PARA%20INDICADORES%202016..xlsx" TargetMode="External"/><Relationship Id="rId40" Type="http://schemas.openxmlformats.org/officeDocument/2006/relationships/hyperlink" Target="DATOS%20PARA%20INDICADORES%202016..xlsx" TargetMode="External"/><Relationship Id="rId45" Type="http://schemas.openxmlformats.org/officeDocument/2006/relationships/hyperlink" Target="DATOS%20PARA%20INDICADORES%202016..xlsx" TargetMode="External"/><Relationship Id="rId53" Type="http://schemas.openxmlformats.org/officeDocument/2006/relationships/oleObject" Target="../embeddings/oleObject2.bin"/><Relationship Id="rId5" Type="http://schemas.openxmlformats.org/officeDocument/2006/relationships/hyperlink" Target="DATOS%20PARA%20INDICADORES%202016..xlsx" TargetMode="External"/><Relationship Id="rId15" Type="http://schemas.openxmlformats.org/officeDocument/2006/relationships/hyperlink" Target="DATOS%20PARA%20INDICADORES%202016..xlsx" TargetMode="External"/><Relationship Id="rId23" Type="http://schemas.openxmlformats.org/officeDocument/2006/relationships/hyperlink" Target="DATOS%20PARA%20INDICADORES%202016..xlsx" TargetMode="External"/><Relationship Id="rId28" Type="http://schemas.openxmlformats.org/officeDocument/2006/relationships/hyperlink" Target="DATOS%20PARA%20INDICADORES%202016..xlsx" TargetMode="External"/><Relationship Id="rId36" Type="http://schemas.openxmlformats.org/officeDocument/2006/relationships/hyperlink" Target="DATOS%20PARA%20INDICADORES%202016..xlsx" TargetMode="External"/><Relationship Id="rId49" Type="http://schemas.openxmlformats.org/officeDocument/2006/relationships/hyperlink" Target="DATOS%20PARA%20INDICADORES%202016..xlsx" TargetMode="External"/><Relationship Id="rId10" Type="http://schemas.openxmlformats.org/officeDocument/2006/relationships/hyperlink" Target="file:///\\Srvesymolin\CALIDAD\AUDITORIAS\BUREAU%20VERITAS\2016\Documentaci&#243;n%20para%20enviar\GR&#193;FICOS%20Y%20CUADRO%20EVOLUCI&#211;N%20INDICADORES%20CALIDAD%202016%20Rev%205.pdf" TargetMode="External"/><Relationship Id="rId19" Type="http://schemas.openxmlformats.org/officeDocument/2006/relationships/hyperlink" Target="DATOS%20PARA%20INDICADORES%202016..xlsx" TargetMode="External"/><Relationship Id="rId31" Type="http://schemas.openxmlformats.org/officeDocument/2006/relationships/hyperlink" Target="DATOS%20PARA%20INDICADORES%202016..xlsx" TargetMode="External"/><Relationship Id="rId44" Type="http://schemas.openxmlformats.org/officeDocument/2006/relationships/hyperlink" Target="DATOS%20PARA%20INDICADORES%202016..xlsx" TargetMode="External"/><Relationship Id="rId52" Type="http://schemas.openxmlformats.org/officeDocument/2006/relationships/vmlDrawing" Target="../drawings/vmlDrawing2.vml"/><Relationship Id="rId4" Type="http://schemas.openxmlformats.org/officeDocument/2006/relationships/hyperlink" Target="DATOS%20PARA%20INDICADORES%202016..xlsx" TargetMode="External"/><Relationship Id="rId9" Type="http://schemas.openxmlformats.org/officeDocument/2006/relationships/hyperlink" Target="file:///\\Srvesymolin\CALIDAD\AUDITORIAS\BUREAU%20VERITAS\2016\Documentaci&#243;n%20para%20enviar\GR&#193;FICOS%20Y%20CUADRO%20EVOLUCI&#211;N%20INDICADORES%20CALIDAD%202016%20Rev%205.pdf" TargetMode="External"/><Relationship Id="rId14" Type="http://schemas.openxmlformats.org/officeDocument/2006/relationships/hyperlink" Target="DATOS%20PARA%20INDICADORES%202016..xlsx" TargetMode="External"/><Relationship Id="rId22" Type="http://schemas.openxmlformats.org/officeDocument/2006/relationships/hyperlink" Target="DATOS%20PARA%20INDICADORES%202016..xlsx" TargetMode="External"/><Relationship Id="rId27" Type="http://schemas.openxmlformats.org/officeDocument/2006/relationships/hyperlink" Target="DATOS%20PARA%20INDICADORES%202016..xlsx" TargetMode="External"/><Relationship Id="rId30" Type="http://schemas.openxmlformats.org/officeDocument/2006/relationships/hyperlink" Target="DATOS%20PARA%20INDICADORES%202016..xlsx" TargetMode="External"/><Relationship Id="rId35" Type="http://schemas.openxmlformats.org/officeDocument/2006/relationships/hyperlink" Target="DATOS%20PARA%20INDICADORES%202016..xlsx" TargetMode="External"/><Relationship Id="rId43" Type="http://schemas.openxmlformats.org/officeDocument/2006/relationships/hyperlink" Target="DATOS%20PARA%20INDICADORES%202016..xlsx" TargetMode="External"/><Relationship Id="rId48" Type="http://schemas.openxmlformats.org/officeDocument/2006/relationships/hyperlink" Target="DATOS%20PARA%20INDICADORES%202016..xlsx" TargetMode="External"/><Relationship Id="rId8" Type="http://schemas.openxmlformats.org/officeDocument/2006/relationships/hyperlink" Target="file:///\\Srvesymolin\CALIDAD\AUDITORIAS\BUREAU%20VERITAS\2016\Documentaci&#243;n%20para%20enviar\GR&#193;FICOS%20Y%20CUADRO%20EVOLUCI&#211;N%20INDICADORES%20CALIDAD%202016%20Rev%205.pdf" TargetMode="External"/><Relationship Id="rId5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 filterMode="1">
    <tabColor rgb="FF00B0F0"/>
    <pageSetUpPr fitToPage="1"/>
  </sheetPr>
  <dimension ref="A1:U82"/>
  <sheetViews>
    <sheetView zoomScale="70" zoomScaleNormal="70" workbookViewId="0">
      <pane xSplit="1" ySplit="6" topLeftCell="D7" activePane="bottomRight" state="frozen"/>
      <selection pane="topRight" activeCell="B1" sqref="B1"/>
      <selection pane="bottomLeft" activeCell="A7" sqref="A7"/>
      <selection pane="bottomRight" activeCell="M53" sqref="M53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92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92">
        <v>16.260000000000002</v>
      </c>
      <c r="J7" s="92" t="s">
        <v>215</v>
      </c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92">
        <v>5.37</v>
      </c>
      <c r="J8" s="92" t="s">
        <v>215</v>
      </c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93">
        <v>39.020000000000003</v>
      </c>
      <c r="J9" s="93" t="s">
        <v>215</v>
      </c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92" t="s">
        <v>215</v>
      </c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>
        <v>30</v>
      </c>
      <c r="I11" s="21"/>
      <c r="J11" s="92" t="s">
        <v>215</v>
      </c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>
        <v>10</v>
      </c>
      <c r="I12" s="21"/>
      <c r="J12" s="93" t="s">
        <v>215</v>
      </c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>
        <v>10.9</v>
      </c>
      <c r="J13" s="92" t="s">
        <v>215</v>
      </c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>
        <v>82.63</v>
      </c>
      <c r="J14" s="92" t="s">
        <v>215</v>
      </c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>
        <v>96</v>
      </c>
      <c r="J15" s="93" t="s">
        <v>215</v>
      </c>
      <c r="K15" s="31">
        <v>85</v>
      </c>
      <c r="L15" s="22" t="s">
        <v>71</v>
      </c>
      <c r="M15" s="31"/>
      <c r="N15" s="16" t="str">
        <f t="shared" si="0"/>
        <v/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40</v>
      </c>
      <c r="I16" s="21">
        <v>19</v>
      </c>
      <c r="J16" s="92" t="s">
        <v>215</v>
      </c>
      <c r="K16" s="31">
        <v>40</v>
      </c>
      <c r="L16" s="22" t="s">
        <v>74</v>
      </c>
      <c r="M16" s="31"/>
      <c r="N16" s="16" t="str">
        <f t="shared" si="0"/>
        <v/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400</v>
      </c>
      <c r="I17" s="21">
        <v>459.16</v>
      </c>
      <c r="J17" s="92" t="s">
        <v>215</v>
      </c>
      <c r="K17" s="31">
        <v>400</v>
      </c>
      <c r="L17" s="22" t="s">
        <v>71</v>
      </c>
      <c r="M17" s="31"/>
      <c r="N17" s="16" t="str">
        <f t="shared" si="0"/>
        <v/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94">
        <v>56.13</v>
      </c>
      <c r="J18" s="95" t="s">
        <v>216</v>
      </c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>
        <v>85</v>
      </c>
      <c r="I19" s="21">
        <v>90</v>
      </c>
      <c r="J19" s="92" t="s">
        <v>215</v>
      </c>
      <c r="K19" s="31">
        <v>85</v>
      </c>
      <c r="L19" s="22" t="s">
        <v>71</v>
      </c>
      <c r="M19" s="31"/>
      <c r="N19" s="16" t="str">
        <f t="shared" si="0"/>
        <v/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>
        <v>100</v>
      </c>
      <c r="I20" s="21">
        <v>101.51</v>
      </c>
      <c r="J20" s="92" t="s">
        <v>215</v>
      </c>
      <c r="K20" s="31">
        <v>100</v>
      </c>
      <c r="L20" s="22" t="s">
        <v>71</v>
      </c>
      <c r="M20" s="31"/>
      <c r="N20" s="16" t="str">
        <f t="shared" si="0"/>
        <v/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225</v>
      </c>
      <c r="I21" s="21">
        <v>147.005</v>
      </c>
      <c r="J21" s="93" t="s">
        <v>215</v>
      </c>
      <c r="K21" s="31">
        <v>225</v>
      </c>
      <c r="L21" s="22" t="s">
        <v>74</v>
      </c>
      <c r="M21" s="31"/>
      <c r="N21" s="16" t="str">
        <f t="shared" si="0"/>
        <v/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>
        <v>100</v>
      </c>
      <c r="J22" s="92" t="s">
        <v>215</v>
      </c>
      <c r="K22" s="62">
        <v>99.9</v>
      </c>
      <c r="L22" s="22" t="s">
        <v>71</v>
      </c>
      <c r="M22" s="31"/>
      <c r="N22" s="16" t="str">
        <f t="shared" si="0"/>
        <v/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>
        <v>0</v>
      </c>
      <c r="J23" s="92" t="s">
        <v>215</v>
      </c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>
        <v>90</v>
      </c>
      <c r="I24" s="21">
        <v>100</v>
      </c>
      <c r="J24" s="93" t="s">
        <v>215</v>
      </c>
      <c r="K24" s="31">
        <v>90</v>
      </c>
      <c r="L24" s="22" t="s">
        <v>71</v>
      </c>
      <c r="M24" s="31"/>
      <c r="N24" s="16" t="str">
        <f t="shared" si="0"/>
        <v/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>
        <v>90</v>
      </c>
      <c r="I25" s="21">
        <v>100</v>
      </c>
      <c r="J25" s="92" t="s">
        <v>215</v>
      </c>
      <c r="K25" s="31">
        <v>90</v>
      </c>
      <c r="L25" s="24" t="s">
        <v>71</v>
      </c>
      <c r="M25" s="31"/>
      <c r="N25" s="16" t="str">
        <f t="shared" si="0"/>
        <v/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>
        <v>0</v>
      </c>
      <c r="J26" s="92" t="s">
        <v>215</v>
      </c>
      <c r="K26" s="62">
        <v>0.1</v>
      </c>
      <c r="L26" s="24" t="s">
        <v>74</v>
      </c>
      <c r="M26" s="31"/>
      <c r="N26" s="16" t="str">
        <f t="shared" si="0"/>
        <v/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>
        <v>1</v>
      </c>
      <c r="J27" s="93" t="s">
        <v>215</v>
      </c>
      <c r="K27" s="31">
        <v>2</v>
      </c>
      <c r="L27" s="24" t="s">
        <v>74</v>
      </c>
      <c r="M27" s="31"/>
      <c r="N27" s="16" t="str">
        <f t="shared" si="0"/>
        <v/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>
        <v>9.19</v>
      </c>
      <c r="J28" s="92" t="s">
        <v>215</v>
      </c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>
        <v>0</v>
      </c>
      <c r="J29" s="92" t="s">
        <v>215</v>
      </c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93" t="s">
        <v>215</v>
      </c>
      <c r="K30" s="60">
        <v>99.999999990000006</v>
      </c>
      <c r="L30" s="40" t="s">
        <v>71</v>
      </c>
      <c r="M30" s="31">
        <f>AVERAGE('AÑO (LINARES) EVO'!J30:N30)</f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92" t="s">
        <v>215</v>
      </c>
      <c r="K31" s="61">
        <v>9.9999999999999998E-13</v>
      </c>
      <c r="L31" s="41" t="s">
        <v>74</v>
      </c>
      <c r="M31" s="69">
        <f>AVERAGE('AÑO (LINARES) EVO'!J31:N31)</f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>
        <v>100</v>
      </c>
      <c r="J32" s="92" t="s">
        <v>215</v>
      </c>
      <c r="K32" s="34">
        <v>85</v>
      </c>
      <c r="L32" s="27" t="s">
        <v>71</v>
      </c>
      <c r="M32" s="31"/>
      <c r="N32" s="16" t="str">
        <f t="shared" si="0"/>
        <v/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>
        <v>97.625</v>
      </c>
      <c r="J33" s="93" t="s">
        <v>215</v>
      </c>
      <c r="K33" s="34">
        <v>85</v>
      </c>
      <c r="L33" s="24" t="s">
        <v>71</v>
      </c>
      <c r="M33" s="31"/>
      <c r="N33" s="16" t="str">
        <f t="shared" si="0"/>
        <v/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35</v>
      </c>
      <c r="I34" s="21">
        <v>28.09</v>
      </c>
      <c r="J34" s="92" t="s">
        <v>215</v>
      </c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>
        <v>7.0699999999999999E-2</v>
      </c>
      <c r="J35" s="92" t="s">
        <v>215</v>
      </c>
      <c r="K35" s="58">
        <v>15</v>
      </c>
      <c r="L35" s="24" t="s">
        <v>74</v>
      </c>
      <c r="M35" s="31"/>
      <c r="N35" s="16" t="str">
        <f t="shared" si="0"/>
        <v/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>
        <v>56.02</v>
      </c>
      <c r="J36" s="93" t="s">
        <v>215</v>
      </c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>
        <v>0</v>
      </c>
      <c r="J37" s="92" t="s">
        <v>215</v>
      </c>
      <c r="K37" s="58">
        <v>4</v>
      </c>
      <c r="L37" s="24" t="s">
        <v>74</v>
      </c>
      <c r="M37" s="58"/>
      <c r="N37" s="16" t="str">
        <f t="shared" si="0"/>
        <v/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>
        <v>0</v>
      </c>
      <c r="J38" s="92" t="s">
        <v>215</v>
      </c>
      <c r="K38" s="62">
        <v>0.1</v>
      </c>
      <c r="L38" s="24" t="s">
        <v>74</v>
      </c>
      <c r="M38" s="58"/>
      <c r="N38" s="16" t="str">
        <f t="shared" si="0"/>
        <v/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>
        <v>1.61</v>
      </c>
      <c r="J39" s="93" t="s">
        <v>215</v>
      </c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>
        <v>0.67500000000000004</v>
      </c>
      <c r="J40" s="92" t="s">
        <v>215</v>
      </c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>
        <v>0.215</v>
      </c>
      <c r="J41" s="92" t="s">
        <v>215</v>
      </c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>
        <v>12</v>
      </c>
      <c r="I42" s="21">
        <v>0</v>
      </c>
      <c r="J42" s="93" t="s">
        <v>215</v>
      </c>
      <c r="K42" s="34">
        <v>1</v>
      </c>
      <c r="L42" s="24" t="s">
        <v>74</v>
      </c>
      <c r="M42" s="31"/>
      <c r="N42" s="16" t="str">
        <f t="shared" ref="N42:N46" si="1">IF(K42="",IF(M42="","",IF(L42="MIN",IF(M42=J42,"K",IF(M42&lt;J42,"L","J")),IF(M42=J42,"K",IF(M42&gt;J42,"L","J")))),IF(M42="","",IF(L42="MIN",IF(M42=K42,"K",IF(M42&lt;K42,"L","J")),IF(M42=K42,"K",IF(M42&gt;K42,"L","J")))))</f>
        <v/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>
        <v>24</v>
      </c>
      <c r="I43" s="95">
        <v>48</v>
      </c>
      <c r="J43" s="96" t="s">
        <v>217</v>
      </c>
      <c r="K43" s="34">
        <v>2</v>
      </c>
      <c r="L43" s="24" t="s">
        <v>74</v>
      </c>
      <c r="M43" s="31"/>
      <c r="N43" s="16" t="str">
        <f t="shared" si="1"/>
        <v/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>
        <v>24</v>
      </c>
      <c r="I44" s="95">
        <v>29.1</v>
      </c>
      <c r="J44" s="96" t="s">
        <v>216</v>
      </c>
      <c r="K44" s="34">
        <v>2</v>
      </c>
      <c r="L44" s="24" t="s">
        <v>74</v>
      </c>
      <c r="M44" s="31"/>
      <c r="N44" s="16" t="str">
        <f t="shared" si="1"/>
        <v/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>
        <v>60</v>
      </c>
      <c r="I45" s="21">
        <v>59.14</v>
      </c>
      <c r="J45" s="93" t="s">
        <v>215</v>
      </c>
      <c r="K45" s="63">
        <v>0.6</v>
      </c>
      <c r="L45" s="24" t="s">
        <v>74</v>
      </c>
      <c r="M45" s="31"/>
      <c r="N45" s="16" t="str">
        <f t="shared" si="1"/>
        <v/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>
        <v>60</v>
      </c>
      <c r="I46" s="95">
        <v>9</v>
      </c>
      <c r="J46" s="96" t="s">
        <v>216</v>
      </c>
      <c r="K46" s="31">
        <v>5</v>
      </c>
      <c r="L46" s="24" t="s">
        <v>74</v>
      </c>
      <c r="M46" s="31"/>
      <c r="N46" s="16" t="str">
        <f t="shared" si="1"/>
        <v/>
      </c>
      <c r="O46" s="4"/>
      <c r="P46" s="4"/>
      <c r="Q46" s="4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120.6</v>
      </c>
      <c r="J47" s="92" t="s">
        <v>215</v>
      </c>
      <c r="K47" s="34">
        <v>200</v>
      </c>
      <c r="L47" s="24" t="s">
        <v>74</v>
      </c>
      <c r="M47" s="31">
        <f>AVERAGE('AÑO (LINARES) EVO'!J47:N47)</f>
        <v>133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5016.3999999999996</v>
      </c>
      <c r="J48" s="93" t="s">
        <v>215</v>
      </c>
      <c r="K48" s="34">
        <v>9000</v>
      </c>
      <c r="L48" s="24" t="s">
        <v>74</v>
      </c>
      <c r="M48" s="31">
        <f>AVERAGE('AÑO (LINARES) EVO'!J48:N48)</f>
        <v>5034.1319999999996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9</v>
      </c>
      <c r="I49" s="21">
        <v>6</v>
      </c>
      <c r="J49" s="92" t="s">
        <v>215</v>
      </c>
      <c r="K49" s="31">
        <v>8</v>
      </c>
      <c r="L49" s="24" t="s">
        <v>74</v>
      </c>
      <c r="M49" s="31">
        <f>SUM('AÑO (LINARES) EVO'!J49:N49)</f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3.7</v>
      </c>
      <c r="J50" s="92" t="s">
        <v>215</v>
      </c>
      <c r="K50" s="31">
        <v>20</v>
      </c>
      <c r="L50" s="24" t="s">
        <v>74</v>
      </c>
      <c r="M50" s="67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93" t="s">
        <v>215</v>
      </c>
      <c r="K51" s="31">
        <v>10</v>
      </c>
      <c r="L51" s="24" t="s">
        <v>74</v>
      </c>
      <c r="M51" s="31">
        <f>SUM('AÑO (LINARES) EVO'!J51:N51)</f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92" t="s">
        <v>215</v>
      </c>
      <c r="K52" s="31">
        <v>20</v>
      </c>
      <c r="L52" s="24" t="s">
        <v>74</v>
      </c>
      <c r="M52" s="31">
        <f>AVERAGE('AÑO (LINARES) EVO'!J52:O52)</f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92" t="s">
        <v>215</v>
      </c>
      <c r="K53" s="31">
        <v>10</v>
      </c>
      <c r="L53" s="24" t="s">
        <v>74</v>
      </c>
      <c r="M53" s="31">
        <f>SUM('AÑO (LINARES) EVO'!J53:N53)</f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93" t="s">
        <v>215</v>
      </c>
      <c r="K54" s="31">
        <v>20</v>
      </c>
      <c r="L54" s="24" t="s">
        <v>74</v>
      </c>
      <c r="M54" s="31">
        <f>AVERAGE('AÑO (LINARES) EVO'!J54:N54)</f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92" t="s">
        <v>215</v>
      </c>
      <c r="K55" s="31">
        <v>10</v>
      </c>
      <c r="L55" s="24" t="s">
        <v>74</v>
      </c>
      <c r="M55" s="31">
        <f>SUM('AÑO (LINARES) EVO'!J55:N55)</f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92" t="s">
        <v>215</v>
      </c>
      <c r="K56" s="31">
        <v>20</v>
      </c>
      <c r="L56" s="24" t="s">
        <v>74</v>
      </c>
      <c r="M56" s="31">
        <f>AVERAGE('AÑO (LINARES) EVO'!J56:N56)</f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4">
        <v>0.02</v>
      </c>
      <c r="I57" s="74">
        <v>1.6400000000000001E-2</v>
      </c>
      <c r="J57" s="93" t="s">
        <v>215</v>
      </c>
      <c r="K57" s="72">
        <v>0.02</v>
      </c>
      <c r="L57" s="24" t="s">
        <v>74</v>
      </c>
      <c r="M57" s="71">
        <f>AVERAGE('AÑO (LINARES) EVO'!J57:N57)</f>
        <v>1.8679999999999999E-2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4">
        <v>2.5000000000000001E-3</v>
      </c>
      <c r="I58" s="74">
        <v>1.6999999999999999E-3</v>
      </c>
      <c r="J58" s="92" t="s">
        <v>215</v>
      </c>
      <c r="K58" s="71">
        <v>2.5000000000000001E-3</v>
      </c>
      <c r="L58" s="24" t="s">
        <v>74</v>
      </c>
      <c r="M58" s="71">
        <f>AVERAGE('AÑO (LINARES) EVO'!J58:N58)</f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92" t="s">
        <v>215</v>
      </c>
      <c r="K59" s="62">
        <v>99.999999990000006</v>
      </c>
      <c r="L59" s="24" t="s">
        <v>71</v>
      </c>
      <c r="M59" s="31">
        <f>AVERAGE('AÑO (LINARES) EVO'!J59:N59)</f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93" t="s">
        <v>215</v>
      </c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92" t="s">
        <v>215</v>
      </c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92" t="s">
        <v>215</v>
      </c>
      <c r="K62" s="62">
        <v>99.999999999899998</v>
      </c>
      <c r="L62" s="24" t="s">
        <v>71</v>
      </c>
      <c r="M62" s="31">
        <f>AVERAGE('AÑO (LINARES) EVO'!J62:N62)</f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93" t="s">
        <v>215</v>
      </c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Navarro"/>
      </filters>
    </filterColumn>
    <filterColumn colId="12" showButton="0"/>
  </autoFilter>
  <mergeCells count="2">
    <mergeCell ref="M6:N6"/>
    <mergeCell ref="F3:G4"/>
  </mergeCells>
  <conditionalFormatting sqref="N7:N63">
    <cfRule type="cellIs" dxfId="38" priority="2" operator="equal">
      <formula>"L"</formula>
    </cfRule>
    <cfRule type="cellIs" dxfId="37" priority="3" operator="equal">
      <formula>"J"</formula>
    </cfRule>
  </conditionalFormatting>
  <conditionalFormatting sqref="N7:N63">
    <cfRule type="cellIs" dxfId="36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716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 filterMode="1">
    <tabColor rgb="FF00B0F0"/>
    <pageSetUpPr fitToPage="1"/>
  </sheetPr>
  <dimension ref="A1:U82"/>
  <sheetViews>
    <sheetView zoomScale="70" zoomScaleNormal="7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K49" sqref="K49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170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/>
      <c r="N15" s="16" t="str">
        <f t="shared" si="0"/>
        <v/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/>
      <c r="N16" s="16" t="str">
        <f t="shared" si="0"/>
        <v/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/>
      <c r="N17" s="16" t="str">
        <f t="shared" si="0"/>
        <v/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/>
      <c r="N19" s="16" t="str">
        <f t="shared" si="0"/>
        <v/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/>
      <c r="N20" s="16" t="str">
        <f t="shared" si="0"/>
        <v/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/>
      <c r="N21" s="16" t="str">
        <f t="shared" si="0"/>
        <v/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/>
      <c r="N22" s="16" t="str">
        <f t="shared" si="0"/>
        <v/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/>
      <c r="N24" s="16" t="str">
        <f t="shared" si="0"/>
        <v/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/>
      <c r="N25" s="16" t="str">
        <f t="shared" si="0"/>
        <v/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/>
      <c r="N26" s="16" t="str">
        <f t="shared" si="0"/>
        <v/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/>
      <c r="N27" s="16" t="str">
        <f t="shared" si="0"/>
        <v/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/>
      <c r="N30" s="16" t="str">
        <f t="shared" si="0"/>
        <v/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/>
      <c r="N31" s="16" t="str">
        <f t="shared" si="0"/>
        <v/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/>
      <c r="N32" s="16" t="str">
        <f t="shared" si="0"/>
        <v/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/>
      <c r="N33" s="16" t="str">
        <f t="shared" si="0"/>
        <v/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1"/>
      <c r="N35" s="16" t="str">
        <f t="shared" si="0"/>
        <v/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/>
      <c r="N37" s="16" t="str">
        <f t="shared" si="0"/>
        <v/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/>
      <c r="N38" s="16" t="str">
        <f t="shared" si="0"/>
        <v/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0.75</v>
      </c>
      <c r="L42" s="24" t="s">
        <v>74</v>
      </c>
      <c r="M42" s="31"/>
      <c r="N42" s="16" t="str">
        <f t="shared" si="0"/>
        <v/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/>
      <c r="N43" s="16" t="str">
        <f t="shared" si="0"/>
        <v/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/>
      <c r="N44" s="16" t="str">
        <f t="shared" si="0"/>
        <v/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74</v>
      </c>
      <c r="M45" s="31"/>
      <c r="N45" s="16" t="str">
        <f t="shared" si="0"/>
        <v/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74</v>
      </c>
      <c r="M46" s="31"/>
      <c r="N46" s="16" t="str">
        <f t="shared" si="0"/>
        <v/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/>
      <c r="N47" s="16" t="str">
        <f t="shared" si="0"/>
        <v/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/>
      <c r="N48" s="16" t="str">
        <f t="shared" si="0"/>
        <v/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/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/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/>
      <c r="N50" s="16" t="str">
        <f t="shared" si="0"/>
        <v/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/>
      <c r="N51" s="16" t="str">
        <f t="shared" si="0"/>
        <v/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/>
      <c r="N52" s="16" t="str">
        <f t="shared" si="0"/>
        <v/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/>
      <c r="N53" s="16" t="str">
        <f t="shared" si="0"/>
        <v/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/>
      <c r="N54" s="16" t="str">
        <f t="shared" si="0"/>
        <v/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/>
      <c r="N55" s="16" t="str">
        <f t="shared" si="0"/>
        <v/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/>
      <c r="N56" s="16" t="str">
        <f t="shared" si="0"/>
        <v/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1"/>
      <c r="N57" s="16" t="str">
        <f t="shared" si="0"/>
        <v/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1"/>
      <c r="N58" s="16" t="str">
        <f t="shared" si="0"/>
        <v/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/>
      <c r="N59" s="16" t="str">
        <f t="shared" si="0"/>
        <v/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/>
      <c r="N60" s="16" t="str">
        <f t="shared" si="0"/>
        <v/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/>
      <c r="N61" s="16" t="str">
        <f t="shared" si="0"/>
        <v/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/>
      <c r="N62" s="16" t="str">
        <f t="shared" si="0"/>
        <v/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/>
      <c r="N63" s="55" t="str">
        <f t="shared" si="0"/>
        <v/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</filters>
    </filterColumn>
    <filterColumn colId="12" showButton="0"/>
  </autoFilter>
  <mergeCells count="2">
    <mergeCell ref="F3:G4"/>
    <mergeCell ref="M6:N6"/>
  </mergeCells>
  <conditionalFormatting sqref="N7:N63">
    <cfRule type="cellIs" dxfId="14" priority="2" operator="equal">
      <formula>"L"</formula>
    </cfRule>
    <cfRule type="cellIs" dxfId="13" priority="3" operator="equal">
      <formula>"J"</formula>
    </cfRule>
  </conditionalFormatting>
  <conditionalFormatting sqref="N7:N63">
    <cfRule type="cellIs" dxfId="12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96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969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 filterMode="1">
    <tabColor rgb="FF00B0F0"/>
    <pageSetUpPr fitToPage="1"/>
  </sheetPr>
  <dimension ref="A1:U82"/>
  <sheetViews>
    <sheetView zoomScale="70" zoomScaleNormal="7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K49" sqref="K49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171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/>
      <c r="N15" s="16" t="str">
        <f t="shared" si="0"/>
        <v/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/>
      <c r="N16" s="16" t="str">
        <f t="shared" si="0"/>
        <v/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/>
      <c r="N17" s="16" t="str">
        <f t="shared" si="0"/>
        <v/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/>
      <c r="N19" s="16" t="str">
        <f t="shared" si="0"/>
        <v/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/>
      <c r="N20" s="16" t="str">
        <f t="shared" si="0"/>
        <v/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/>
      <c r="N21" s="16" t="str">
        <f t="shared" si="0"/>
        <v/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/>
      <c r="N22" s="16" t="str">
        <f t="shared" si="0"/>
        <v/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/>
      <c r="N24" s="16" t="str">
        <f t="shared" si="0"/>
        <v/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/>
      <c r="N25" s="16" t="str">
        <f t="shared" si="0"/>
        <v/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/>
      <c r="N26" s="16" t="str">
        <f t="shared" si="0"/>
        <v/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/>
      <c r="N27" s="16" t="str">
        <f t="shared" si="0"/>
        <v/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/>
      <c r="N30" s="16" t="str">
        <f t="shared" si="0"/>
        <v/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/>
      <c r="N31" s="16" t="str">
        <f t="shared" si="0"/>
        <v/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/>
      <c r="N32" s="16" t="str">
        <f t="shared" si="0"/>
        <v/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/>
      <c r="N33" s="16" t="str">
        <f t="shared" si="0"/>
        <v/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1"/>
      <c r="N35" s="16" t="str">
        <f t="shared" si="0"/>
        <v/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/>
      <c r="N37" s="16" t="str">
        <f t="shared" si="0"/>
        <v/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/>
      <c r="N38" s="16" t="str">
        <f t="shared" si="0"/>
        <v/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0.75</v>
      </c>
      <c r="L42" s="24" t="s">
        <v>74</v>
      </c>
      <c r="M42" s="31"/>
      <c r="N42" s="16" t="str">
        <f t="shared" si="0"/>
        <v/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/>
      <c r="N43" s="16" t="str">
        <f t="shared" si="0"/>
        <v/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/>
      <c r="N44" s="16" t="str">
        <f t="shared" si="0"/>
        <v/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74</v>
      </c>
      <c r="M45" s="31"/>
      <c r="N45" s="16" t="str">
        <f t="shared" si="0"/>
        <v/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74</v>
      </c>
      <c r="M46" s="31"/>
      <c r="N46" s="16" t="str">
        <f t="shared" si="0"/>
        <v/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/>
      <c r="N47" s="16" t="str">
        <f t="shared" si="0"/>
        <v/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/>
      <c r="N48" s="16" t="str">
        <f t="shared" si="0"/>
        <v/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/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/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/>
      <c r="N50" s="16" t="str">
        <f t="shared" si="0"/>
        <v/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/>
      <c r="N51" s="16" t="str">
        <f t="shared" si="0"/>
        <v/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/>
      <c r="N52" s="16" t="str">
        <f t="shared" si="0"/>
        <v/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/>
      <c r="N53" s="16" t="str">
        <f t="shared" si="0"/>
        <v/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/>
      <c r="N54" s="16" t="str">
        <f t="shared" si="0"/>
        <v/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/>
      <c r="N55" s="16" t="str">
        <f t="shared" si="0"/>
        <v/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/>
      <c r="N56" s="16" t="str">
        <f t="shared" si="0"/>
        <v/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1"/>
      <c r="N57" s="16" t="str">
        <f t="shared" si="0"/>
        <v/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1"/>
      <c r="N58" s="16" t="str">
        <f t="shared" si="0"/>
        <v/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/>
      <c r="N59" s="16" t="str">
        <f t="shared" si="0"/>
        <v/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/>
      <c r="N60" s="16" t="str">
        <f t="shared" si="0"/>
        <v/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/>
      <c r="N61" s="16" t="str">
        <f t="shared" si="0"/>
        <v/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/>
      <c r="N62" s="16" t="str">
        <f t="shared" si="0"/>
        <v/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/>
      <c r="N63" s="55" t="str">
        <f t="shared" si="0"/>
        <v/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Gonzalez"/>
      </filters>
    </filterColumn>
    <filterColumn colId="12" showButton="0"/>
  </autoFilter>
  <mergeCells count="2">
    <mergeCell ref="F3:G4"/>
    <mergeCell ref="M6:N6"/>
  </mergeCells>
  <conditionalFormatting sqref="N7:N63">
    <cfRule type="cellIs" dxfId="11" priority="2" operator="equal">
      <formula>"L"</formula>
    </cfRule>
    <cfRule type="cellIs" dxfId="10" priority="3" operator="equal">
      <formula>"J"</formula>
    </cfRule>
  </conditionalFormatting>
  <conditionalFormatting sqref="N7:N63">
    <cfRule type="cellIs" dxfId="9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21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072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 filterMode="1">
    <tabColor rgb="FF00B0F0"/>
    <pageSetUpPr fitToPage="1"/>
  </sheetPr>
  <dimension ref="A1:U82"/>
  <sheetViews>
    <sheetView zoomScale="70" zoomScaleNormal="7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K49" sqref="K49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172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/>
      <c r="N15" s="16" t="str">
        <f t="shared" si="0"/>
        <v/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/>
      <c r="N16" s="16" t="str">
        <f t="shared" si="0"/>
        <v/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/>
      <c r="N17" s="16" t="str">
        <f t="shared" si="0"/>
        <v/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/>
      <c r="N19" s="16" t="str">
        <f t="shared" si="0"/>
        <v/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/>
      <c r="N20" s="16" t="str">
        <f t="shared" si="0"/>
        <v/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/>
      <c r="N21" s="16" t="str">
        <f t="shared" si="0"/>
        <v/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/>
      <c r="N22" s="16" t="str">
        <f t="shared" si="0"/>
        <v/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/>
      <c r="N24" s="16" t="str">
        <f t="shared" si="0"/>
        <v/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/>
      <c r="N25" s="16" t="str">
        <f t="shared" si="0"/>
        <v/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/>
      <c r="N26" s="16" t="str">
        <f t="shared" si="0"/>
        <v/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/>
      <c r="N27" s="16" t="str">
        <f t="shared" si="0"/>
        <v/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/>
      <c r="N30" s="16" t="str">
        <f t="shared" si="0"/>
        <v/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/>
      <c r="N31" s="16" t="str">
        <f t="shared" si="0"/>
        <v/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/>
      <c r="N32" s="16" t="str">
        <f t="shared" si="0"/>
        <v/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/>
      <c r="N33" s="16" t="str">
        <f t="shared" si="0"/>
        <v/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1"/>
      <c r="N35" s="16" t="str">
        <f t="shared" si="0"/>
        <v/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/>
      <c r="N37" s="16" t="str">
        <f t="shared" si="0"/>
        <v/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/>
      <c r="N38" s="16" t="str">
        <f t="shared" si="0"/>
        <v/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0.75</v>
      </c>
      <c r="L42" s="24" t="s">
        <v>74</v>
      </c>
      <c r="M42" s="31"/>
      <c r="N42" s="16" t="str">
        <f t="shared" si="0"/>
        <v/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/>
      <c r="N43" s="16" t="str">
        <f t="shared" si="0"/>
        <v/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/>
      <c r="N44" s="16" t="str">
        <f t="shared" si="0"/>
        <v/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74</v>
      </c>
      <c r="M45" s="31"/>
      <c r="N45" s="16" t="str">
        <f t="shared" si="0"/>
        <v/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74</v>
      </c>
      <c r="M46" s="31"/>
      <c r="N46" s="16" t="str">
        <f t="shared" si="0"/>
        <v/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/>
      <c r="N47" s="16" t="str">
        <f t="shared" si="0"/>
        <v/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/>
      <c r="N48" s="16" t="str">
        <f t="shared" si="0"/>
        <v/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/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/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/>
      <c r="N50" s="16" t="str">
        <f t="shared" si="0"/>
        <v/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/>
      <c r="N51" s="16" t="str">
        <f t="shared" si="0"/>
        <v/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/>
      <c r="N52" s="16" t="str">
        <f t="shared" si="0"/>
        <v/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/>
      <c r="N53" s="16" t="str">
        <f t="shared" si="0"/>
        <v/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/>
      <c r="N54" s="16" t="str">
        <f t="shared" si="0"/>
        <v/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/>
      <c r="N55" s="16" t="str">
        <f t="shared" si="0"/>
        <v/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/>
      <c r="N56" s="16" t="str">
        <f t="shared" si="0"/>
        <v/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1"/>
      <c r="N57" s="16" t="str">
        <f t="shared" si="0"/>
        <v/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1"/>
      <c r="N58" s="16" t="str">
        <f t="shared" si="0"/>
        <v/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/>
      <c r="N59" s="16" t="str">
        <f t="shared" si="0"/>
        <v/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/>
      <c r="N60" s="16" t="str">
        <f t="shared" si="0"/>
        <v/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/>
      <c r="N61" s="16" t="str">
        <f t="shared" si="0"/>
        <v/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/>
      <c r="N62" s="16" t="str">
        <f t="shared" si="0"/>
        <v/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/>
      <c r="N63" s="55" t="str">
        <f t="shared" si="0"/>
        <v/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</filters>
    </filterColumn>
    <filterColumn colId="12" showButton="0"/>
  </autoFilter>
  <mergeCells count="2">
    <mergeCell ref="F3:G4"/>
    <mergeCell ref="M6:N6"/>
  </mergeCells>
  <conditionalFormatting sqref="N7:N63">
    <cfRule type="cellIs" dxfId="8" priority="2" operator="equal">
      <formula>"L"</formula>
    </cfRule>
    <cfRule type="cellIs" dxfId="7" priority="3" operator="equal">
      <formula>"J"</formula>
    </cfRule>
  </conditionalFormatting>
  <conditionalFormatting sqref="N7:N63">
    <cfRule type="cellIs" dxfId="6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17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174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49" sqref="K49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173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/>
      <c r="N15" s="16" t="str">
        <f t="shared" si="0"/>
        <v/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/>
      <c r="N16" s="16" t="str">
        <f t="shared" si="0"/>
        <v/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/>
      <c r="N17" s="16" t="str">
        <f t="shared" si="0"/>
        <v/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167</v>
      </c>
      <c r="J19" s="21"/>
      <c r="K19" s="31">
        <v>85</v>
      </c>
      <c r="L19" s="22" t="s">
        <v>71</v>
      </c>
      <c r="M19" s="31"/>
      <c r="N19" s="16" t="str">
        <f t="shared" si="0"/>
        <v/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/>
      <c r="N20" s="16" t="str">
        <f t="shared" si="0"/>
        <v/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/>
      <c r="N21" s="16" t="str">
        <f t="shared" si="0"/>
        <v/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/>
      <c r="N22" s="16" t="str">
        <f t="shared" si="0"/>
        <v/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/>
      <c r="N24" s="16" t="str">
        <f t="shared" si="0"/>
        <v/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/>
      <c r="N25" s="16" t="str">
        <f t="shared" si="0"/>
        <v/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/>
      <c r="N26" s="16" t="str">
        <f t="shared" si="0"/>
        <v/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/>
      <c r="N27" s="16" t="str">
        <f t="shared" si="0"/>
        <v/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/>
      <c r="N30" s="16" t="str">
        <f t="shared" si="0"/>
        <v/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/>
      <c r="N31" s="16" t="str">
        <f t="shared" si="0"/>
        <v/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/>
      <c r="N32" s="16" t="str">
        <f t="shared" si="0"/>
        <v/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/>
      <c r="N33" s="16" t="str">
        <f t="shared" si="0"/>
        <v/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1"/>
      <c r="N35" s="16" t="str">
        <f t="shared" si="0"/>
        <v/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/>
      <c r="N37" s="16" t="str">
        <f t="shared" si="0"/>
        <v/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/>
      <c r="N38" s="16" t="str">
        <f t="shared" si="0"/>
        <v/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0.75</v>
      </c>
      <c r="L42" s="24" t="s">
        <v>74</v>
      </c>
      <c r="M42" s="31"/>
      <c r="N42" s="16" t="str">
        <f t="shared" si="0"/>
        <v/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/>
      <c r="N43" s="16" t="str">
        <f t="shared" si="0"/>
        <v/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/>
      <c r="N44" s="16" t="str">
        <f t="shared" si="0"/>
        <v/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74</v>
      </c>
      <c r="M45" s="31"/>
      <c r="N45" s="16" t="str">
        <f t="shared" si="0"/>
        <v/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74</v>
      </c>
      <c r="M46" s="31"/>
      <c r="N46" s="16" t="str">
        <f t="shared" si="0"/>
        <v/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/>
      <c r="N47" s="16" t="str">
        <f t="shared" si="0"/>
        <v/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/>
      <c r="N48" s="16" t="str">
        <f t="shared" si="0"/>
        <v/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/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/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/>
      <c r="N50" s="16" t="str">
        <f t="shared" si="0"/>
        <v/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/>
      <c r="N51" s="16" t="str">
        <f t="shared" si="0"/>
        <v/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/>
      <c r="N52" s="16" t="str">
        <f t="shared" si="0"/>
        <v/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/>
      <c r="N53" s="16" t="str">
        <f t="shared" si="0"/>
        <v/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/>
      <c r="N54" s="16" t="str">
        <f t="shared" si="0"/>
        <v/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/>
      <c r="N55" s="16" t="str">
        <f t="shared" si="0"/>
        <v/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/>
      <c r="N56" s="16" t="str">
        <f t="shared" si="0"/>
        <v/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1"/>
      <c r="N57" s="16" t="str">
        <f t="shared" si="0"/>
        <v/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1"/>
      <c r="N58" s="16" t="str">
        <f t="shared" si="0"/>
        <v/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/>
      <c r="N59" s="16" t="str">
        <f t="shared" si="0"/>
        <v/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/>
      <c r="N60" s="16" t="str">
        <f t="shared" si="0"/>
        <v/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/>
      <c r="N61" s="16" t="str">
        <f t="shared" si="0"/>
        <v/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/>
      <c r="N62" s="16" t="str">
        <f t="shared" si="0"/>
        <v/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/>
      <c r="N63" s="55" t="str">
        <f t="shared" si="0"/>
        <v/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</filters>
    </filterColumn>
    <filterColumn colId="12" showButton="0"/>
  </autoFilter>
  <mergeCells count="2">
    <mergeCell ref="F3:G4"/>
    <mergeCell ref="M6:N6"/>
  </mergeCells>
  <conditionalFormatting sqref="N7:N63">
    <cfRule type="cellIs" dxfId="5" priority="2" operator="equal">
      <formula>"L"</formula>
    </cfRule>
    <cfRule type="cellIs" dxfId="4" priority="3" operator="equal">
      <formula>"J"</formula>
    </cfRule>
  </conditionalFormatting>
  <conditionalFormatting sqref="N7:N63">
    <cfRule type="cellIs" dxfId="3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276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276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70" sqref="D70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174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/>
      <c r="N15" s="16" t="str">
        <f t="shared" si="0"/>
        <v/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/>
      <c r="N16" s="16" t="str">
        <f t="shared" si="0"/>
        <v/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/>
      <c r="N17" s="16" t="str">
        <f t="shared" si="0"/>
        <v/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31">
        <v>85</v>
      </c>
      <c r="L19" s="22" t="s">
        <v>71</v>
      </c>
      <c r="M19" s="31"/>
      <c r="N19" s="16" t="str">
        <f t="shared" si="0"/>
        <v/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/>
      <c r="N20" s="16" t="str">
        <f t="shared" si="0"/>
        <v/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/>
      <c r="N21" s="16" t="str">
        <f t="shared" si="0"/>
        <v/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/>
      <c r="N22" s="16" t="str">
        <f t="shared" si="0"/>
        <v/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/>
      <c r="N24" s="16" t="str">
        <f t="shared" si="0"/>
        <v/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/>
      <c r="N25" s="16" t="str">
        <f t="shared" si="0"/>
        <v/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/>
      <c r="N26" s="16" t="str">
        <f t="shared" si="0"/>
        <v/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/>
      <c r="N27" s="16" t="str">
        <f t="shared" si="0"/>
        <v/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/>
      <c r="J30" s="25"/>
      <c r="K30" s="60">
        <v>99.999999990000006</v>
      </c>
      <c r="L30" s="40" t="s">
        <v>71</v>
      </c>
      <c r="M30" s="31"/>
      <c r="N30" s="16" t="str">
        <f t="shared" si="0"/>
        <v/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/>
      <c r="J31" s="25"/>
      <c r="K31" s="61">
        <v>9.9999999999999998E-13</v>
      </c>
      <c r="L31" s="41" t="s">
        <v>74</v>
      </c>
      <c r="M31" s="31"/>
      <c r="N31" s="16" t="str">
        <f t="shared" si="0"/>
        <v/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/>
      <c r="N32" s="16" t="str">
        <f t="shared" si="0"/>
        <v/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/>
      <c r="N33" s="16" t="str">
        <f t="shared" si="0"/>
        <v/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1"/>
      <c r="N35" s="16" t="str">
        <f t="shared" si="0"/>
        <v/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/>
      <c r="N37" s="16" t="str">
        <f t="shared" si="0"/>
        <v/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/>
      <c r="N38" s="16" t="str">
        <f t="shared" si="0"/>
        <v/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0.75</v>
      </c>
      <c r="L42" s="24" t="s">
        <v>74</v>
      </c>
      <c r="M42" s="31"/>
      <c r="N42" s="16" t="str">
        <f t="shared" si="0"/>
        <v/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/>
      <c r="N43" s="16" t="str">
        <f t="shared" si="0"/>
        <v/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/>
      <c r="N44" s="16" t="str">
        <f t="shared" si="0"/>
        <v/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74</v>
      </c>
      <c r="M45" s="31"/>
      <c r="N45" s="16" t="str">
        <f t="shared" si="0"/>
        <v/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74</v>
      </c>
      <c r="M46" s="31"/>
      <c r="N46" s="16" t="str">
        <f t="shared" si="0"/>
        <v/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/>
      <c r="I47" s="21"/>
      <c r="J47" s="26"/>
      <c r="K47" s="34">
        <v>200</v>
      </c>
      <c r="L47" s="24" t="s">
        <v>74</v>
      </c>
      <c r="M47" s="67"/>
      <c r="N47" s="16" t="str">
        <f t="shared" si="0"/>
        <v/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10000</v>
      </c>
      <c r="I48" s="26"/>
      <c r="J48" s="39"/>
      <c r="K48" s="34">
        <v>9000</v>
      </c>
      <c r="L48" s="24" t="s">
        <v>74</v>
      </c>
      <c r="M48" s="67"/>
      <c r="N48" s="16" t="str">
        <f t="shared" si="0"/>
        <v/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/>
      <c r="J49" s="29"/>
      <c r="K49" s="31">
        <v>8</v>
      </c>
      <c r="L49" s="24" t="s">
        <v>74</v>
      </c>
      <c r="M49" s="31"/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/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/>
      <c r="J50" s="29"/>
      <c r="K50" s="31">
        <v>20</v>
      </c>
      <c r="L50" s="24" t="s">
        <v>74</v>
      </c>
      <c r="M50" s="31"/>
      <c r="N50" s="16" t="str">
        <f t="shared" si="0"/>
        <v/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/>
      <c r="I51" s="21"/>
      <c r="J51" s="21"/>
      <c r="K51" s="31">
        <v>10</v>
      </c>
      <c r="L51" s="24" t="s">
        <v>74</v>
      </c>
      <c r="M51" s="31"/>
      <c r="N51" s="16" t="str">
        <f t="shared" si="0"/>
        <v/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/>
      <c r="I52" s="21"/>
      <c r="J52" s="21"/>
      <c r="K52" s="31">
        <v>20</v>
      </c>
      <c r="L52" s="24" t="s">
        <v>74</v>
      </c>
      <c r="M52" s="31"/>
      <c r="N52" s="16" t="str">
        <f t="shared" si="0"/>
        <v/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/>
      <c r="I53" s="21"/>
      <c r="J53" s="21"/>
      <c r="K53" s="31">
        <v>10</v>
      </c>
      <c r="L53" s="24" t="s">
        <v>74</v>
      </c>
      <c r="M53" s="31"/>
      <c r="N53" s="16" t="str">
        <f t="shared" si="0"/>
        <v/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/>
      <c r="I54" s="21"/>
      <c r="J54" s="21"/>
      <c r="K54" s="31">
        <v>20</v>
      </c>
      <c r="L54" s="24" t="s">
        <v>74</v>
      </c>
      <c r="M54" s="31"/>
      <c r="N54" s="16" t="str">
        <f t="shared" si="0"/>
        <v/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/>
      <c r="I55" s="21"/>
      <c r="J55" s="26"/>
      <c r="K55" s="31">
        <v>10</v>
      </c>
      <c r="L55" s="24" t="s">
        <v>74</v>
      </c>
      <c r="M55" s="31"/>
      <c r="N55" s="16" t="str">
        <f t="shared" si="0"/>
        <v/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3"/>
      <c r="I56" s="21"/>
      <c r="J56" s="23"/>
      <c r="K56" s="31">
        <v>20</v>
      </c>
      <c r="L56" s="24" t="s">
        <v>74</v>
      </c>
      <c r="M56" s="31"/>
      <c r="N56" s="16" t="str">
        <f t="shared" si="0"/>
        <v/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1"/>
      <c r="I57" s="21"/>
      <c r="J57" s="21"/>
      <c r="K57" s="31">
        <v>2</v>
      </c>
      <c r="L57" s="24" t="s">
        <v>74</v>
      </c>
      <c r="M57" s="31"/>
      <c r="N57" s="16" t="str">
        <f t="shared" si="0"/>
        <v/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1"/>
      <c r="I58" s="21"/>
      <c r="J58" s="21"/>
      <c r="K58" s="31">
        <v>0.25</v>
      </c>
      <c r="L58" s="24" t="s">
        <v>74</v>
      </c>
      <c r="M58" s="31"/>
      <c r="N58" s="16" t="str">
        <f t="shared" si="0"/>
        <v/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/>
      <c r="I59" s="21"/>
      <c r="J59" s="21"/>
      <c r="K59" s="62">
        <v>99.999999990000006</v>
      </c>
      <c r="L59" s="24" t="s">
        <v>71</v>
      </c>
      <c r="M59" s="31"/>
      <c r="N59" s="16" t="str">
        <f t="shared" si="0"/>
        <v/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/>
      <c r="J60" s="21"/>
      <c r="K60" s="62">
        <v>99.999999990000006</v>
      </c>
      <c r="L60" s="24" t="s">
        <v>71</v>
      </c>
      <c r="M60" s="31"/>
      <c r="N60" s="16" t="str">
        <f t="shared" si="0"/>
        <v/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/>
      <c r="J61" s="21"/>
      <c r="K61" s="62">
        <v>99.999999998999996</v>
      </c>
      <c r="L61" s="24" t="s">
        <v>71</v>
      </c>
      <c r="M61" s="31"/>
      <c r="N61" s="16" t="str">
        <f t="shared" si="0"/>
        <v/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/>
      <c r="J62" s="21"/>
      <c r="K62" s="62">
        <v>99.999999999899998</v>
      </c>
      <c r="L62" s="24" t="s">
        <v>71</v>
      </c>
      <c r="M62" s="31"/>
      <c r="N62" s="16" t="str">
        <f t="shared" si="0"/>
        <v/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/>
      <c r="I63" s="21"/>
      <c r="J63" s="20"/>
      <c r="K63" s="64">
        <v>1E-10</v>
      </c>
      <c r="L63" s="54" t="s">
        <v>74</v>
      </c>
      <c r="M63" s="31"/>
      <c r="N63" s="55" t="str">
        <f t="shared" si="0"/>
        <v/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</filters>
    </filterColumn>
    <filterColumn colId="12" showButton="0"/>
  </autoFilter>
  <mergeCells count="2">
    <mergeCell ref="F3:G4"/>
    <mergeCell ref="M6:N6"/>
  </mergeCells>
  <conditionalFormatting sqref="N7:N63">
    <cfRule type="cellIs" dxfId="2" priority="2" operator="equal">
      <formula>"L"</formula>
    </cfRule>
    <cfRule type="cellIs" dxfId="1" priority="3" operator="equal">
      <formula>"J"</formula>
    </cfRule>
  </conditionalFormatting>
  <conditionalFormatting sqref="N7:N63">
    <cfRule type="cellIs" dxfId="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379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 filterMode="1">
    <tabColor rgb="FF00B0F0"/>
    <pageSetUpPr fitToPage="1"/>
  </sheetPr>
  <dimension ref="A1:V82"/>
  <sheetViews>
    <sheetView zoomScale="60" zoomScaleNormal="6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70" sqref="Q70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8" width="20.42578125" customWidth="1"/>
    <col min="9" max="9" width="14.140625" customWidth="1"/>
    <col min="10" max="16" width="16.28515625" customWidth="1"/>
    <col min="17" max="17" width="15.42578125" customWidth="1"/>
    <col min="18" max="18" width="16.7109375" customWidth="1"/>
    <col min="19" max="21" width="16.28515625" customWidth="1"/>
    <col min="22" max="22" width="39.140625" bestFit="1" customWidth="1"/>
  </cols>
  <sheetData>
    <row r="1" spans="1:22" ht="26.25" x14ac:dyDescent="0.4">
      <c r="E1" s="1" t="s">
        <v>189</v>
      </c>
      <c r="F1" s="1"/>
      <c r="G1" s="1"/>
      <c r="H1" t="s">
        <v>0</v>
      </c>
      <c r="I1" t="s">
        <v>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H2" t="s">
        <v>2</v>
      </c>
      <c r="I2" t="s">
        <v>3</v>
      </c>
    </row>
    <row r="3" spans="1:22" x14ac:dyDescent="0.25">
      <c r="F3" s="104" t="s">
        <v>92</v>
      </c>
      <c r="G3" s="104"/>
      <c r="H3" t="s">
        <v>4</v>
      </c>
      <c r="I3" s="38">
        <v>5</v>
      </c>
    </row>
    <row r="4" spans="1:22" x14ac:dyDescent="0.25">
      <c r="F4" s="104"/>
      <c r="G4" s="104"/>
    </row>
    <row r="5" spans="1:22" ht="15.75" thickBot="1" x14ac:dyDescent="0.3"/>
    <row r="6" spans="1:22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190</v>
      </c>
      <c r="I6" s="6" t="s">
        <v>62</v>
      </c>
      <c r="J6" s="68" t="s">
        <v>192</v>
      </c>
      <c r="K6" s="68" t="s">
        <v>193</v>
      </c>
      <c r="L6" s="68" t="s">
        <v>194</v>
      </c>
      <c r="M6" s="68" t="s">
        <v>195</v>
      </c>
      <c r="N6" s="68" t="s">
        <v>196</v>
      </c>
      <c r="O6" s="68" t="s">
        <v>197</v>
      </c>
      <c r="P6" s="68" t="s">
        <v>198</v>
      </c>
      <c r="Q6" s="68" t="s">
        <v>199</v>
      </c>
      <c r="R6" s="68" t="s">
        <v>200</v>
      </c>
      <c r="S6" s="68" t="s">
        <v>201</v>
      </c>
      <c r="T6" s="68" t="s">
        <v>202</v>
      </c>
      <c r="U6" s="68" t="s">
        <v>203</v>
      </c>
      <c r="V6" s="6" t="s">
        <v>63</v>
      </c>
    </row>
    <row r="7" spans="1:22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30">
        <v>15</v>
      </c>
      <c r="I7" s="24" t="s">
        <v>71</v>
      </c>
      <c r="J7" s="30" t="s">
        <v>188</v>
      </c>
      <c r="K7" s="30" t="s">
        <v>188</v>
      </c>
      <c r="L7" s="73">
        <v>0.23130000000000001</v>
      </c>
      <c r="M7" s="30" t="s">
        <v>188</v>
      </c>
      <c r="N7" s="30" t="s">
        <v>188</v>
      </c>
      <c r="O7" s="73"/>
      <c r="P7" s="30"/>
      <c r="Q7" s="30"/>
      <c r="R7" s="30"/>
      <c r="S7" s="30"/>
      <c r="T7" s="30"/>
      <c r="U7" s="30"/>
      <c r="V7" s="100" t="s">
        <v>204</v>
      </c>
    </row>
    <row r="8" spans="1:22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30">
        <v>17</v>
      </c>
      <c r="I8" s="24" t="s">
        <v>74</v>
      </c>
      <c r="J8" s="30" t="s">
        <v>188</v>
      </c>
      <c r="K8" s="30" t="s">
        <v>188</v>
      </c>
      <c r="L8" s="83">
        <v>4.1799999999999997E-2</v>
      </c>
      <c r="M8" s="30" t="s">
        <v>188</v>
      </c>
      <c r="N8" s="30" t="s">
        <v>188</v>
      </c>
      <c r="O8" s="81">
        <v>3.9899999999999998E-2</v>
      </c>
      <c r="P8" s="30"/>
      <c r="Q8" s="30"/>
      <c r="R8" s="30"/>
      <c r="S8" s="30"/>
      <c r="T8" s="30"/>
      <c r="U8" s="30"/>
      <c r="V8" s="100" t="s">
        <v>204</v>
      </c>
    </row>
    <row r="9" spans="1:22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31">
        <v>43</v>
      </c>
      <c r="I9" s="24" t="s">
        <v>74</v>
      </c>
      <c r="J9" s="30" t="s">
        <v>188</v>
      </c>
      <c r="K9" s="30" t="s">
        <v>188</v>
      </c>
      <c r="L9" s="73">
        <v>0.34720000000000001</v>
      </c>
      <c r="M9" s="30" t="s">
        <v>188</v>
      </c>
      <c r="N9" s="30" t="s">
        <v>188</v>
      </c>
      <c r="O9" s="30"/>
      <c r="P9" s="30"/>
      <c r="Q9" s="30"/>
      <c r="R9" s="30"/>
      <c r="S9" s="30"/>
      <c r="T9" s="30"/>
      <c r="U9" s="30"/>
      <c r="V9" s="84" t="s">
        <v>204</v>
      </c>
    </row>
    <row r="10" spans="1:22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31">
        <v>2</v>
      </c>
      <c r="I10" s="24" t="s">
        <v>71</v>
      </c>
      <c r="J10" s="30" t="s">
        <v>188</v>
      </c>
      <c r="K10" s="30" t="s">
        <v>188</v>
      </c>
      <c r="L10" s="30">
        <f>'MARZO 16'!M10</f>
        <v>3</v>
      </c>
      <c r="M10" s="30" t="s">
        <v>188</v>
      </c>
      <c r="N10" s="30" t="s">
        <v>188</v>
      </c>
      <c r="O10" s="62">
        <f>'JUNIO 16'!M10</f>
        <v>2.0099999999999998</v>
      </c>
      <c r="P10" s="30"/>
      <c r="Q10" s="30"/>
      <c r="R10" s="30"/>
      <c r="S10" s="30"/>
      <c r="T10" s="30"/>
      <c r="U10" s="30"/>
      <c r="V10" s="84" t="s">
        <v>204</v>
      </c>
    </row>
    <row r="11" spans="1:22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31">
        <v>30</v>
      </c>
      <c r="I11" s="24" t="s">
        <v>71</v>
      </c>
      <c r="J11" s="30" t="s">
        <v>188</v>
      </c>
      <c r="K11" s="30" t="s">
        <v>188</v>
      </c>
      <c r="L11" s="30" t="s">
        <v>188</v>
      </c>
      <c r="M11" s="30" t="s">
        <v>188</v>
      </c>
      <c r="N11" s="30" t="s">
        <v>188</v>
      </c>
      <c r="O11" s="30" t="s">
        <v>188</v>
      </c>
      <c r="P11" s="30"/>
      <c r="Q11" s="30"/>
      <c r="R11" s="30"/>
      <c r="S11" s="30"/>
      <c r="T11" s="30"/>
      <c r="U11" s="30"/>
      <c r="V11" s="84" t="s">
        <v>204</v>
      </c>
    </row>
    <row r="12" spans="1:22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31">
        <v>10</v>
      </c>
      <c r="I12" s="22" t="s">
        <v>71</v>
      </c>
      <c r="J12" s="30" t="s">
        <v>188</v>
      </c>
      <c r="K12" s="30" t="s">
        <v>188</v>
      </c>
      <c r="L12" s="30">
        <f>'MARZO 16'!M12</f>
        <v>23</v>
      </c>
      <c r="M12" s="30" t="s">
        <v>188</v>
      </c>
      <c r="N12" s="30" t="s">
        <v>188</v>
      </c>
      <c r="O12" s="30">
        <f>'JUNIO 16'!M12</f>
        <v>0</v>
      </c>
      <c r="P12" s="30"/>
      <c r="Q12" s="30"/>
      <c r="R12" s="30"/>
      <c r="S12" s="30"/>
      <c r="T12" s="30"/>
      <c r="U12" s="30"/>
      <c r="V12" s="84" t="s">
        <v>204</v>
      </c>
    </row>
    <row r="13" spans="1:22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31">
        <v>2</v>
      </c>
      <c r="I13" s="24" t="s">
        <v>71</v>
      </c>
      <c r="J13" s="30" t="s">
        <v>188</v>
      </c>
      <c r="K13" s="30" t="s">
        <v>188</v>
      </c>
      <c r="L13" s="30" t="s">
        <v>188</v>
      </c>
      <c r="M13" s="30" t="s">
        <v>188</v>
      </c>
      <c r="N13" s="30" t="s">
        <v>188</v>
      </c>
      <c r="O13" s="30" t="s">
        <v>188</v>
      </c>
      <c r="P13" s="30"/>
      <c r="Q13" s="30"/>
      <c r="R13" s="30"/>
      <c r="S13" s="30"/>
      <c r="T13" s="30"/>
      <c r="U13" s="30"/>
      <c r="V13" s="84" t="s">
        <v>204</v>
      </c>
    </row>
    <row r="14" spans="1:22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31">
        <v>85</v>
      </c>
      <c r="I14" s="57" t="s">
        <v>74</v>
      </c>
      <c r="J14" s="30" t="s">
        <v>188</v>
      </c>
      <c r="K14" s="30" t="s">
        <v>188</v>
      </c>
      <c r="L14" s="73">
        <v>0.7137</v>
      </c>
      <c r="M14" s="30" t="s">
        <v>188</v>
      </c>
      <c r="N14" s="30" t="s">
        <v>188</v>
      </c>
      <c r="O14" s="81">
        <v>0.80559999999999998</v>
      </c>
      <c r="P14" s="30"/>
      <c r="Q14" s="30"/>
      <c r="R14" s="30"/>
      <c r="S14" s="30"/>
      <c r="T14" s="30"/>
      <c r="U14" s="30"/>
      <c r="V14" s="84" t="s">
        <v>204</v>
      </c>
    </row>
    <row r="15" spans="1:22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31">
        <v>85</v>
      </c>
      <c r="I15" s="22" t="s">
        <v>71</v>
      </c>
      <c r="J15" s="30">
        <f>'ENERO 16'!M15</f>
        <v>90</v>
      </c>
      <c r="K15" s="30">
        <f>'FEBRERO 16'!M15</f>
        <v>100</v>
      </c>
      <c r="L15" s="30">
        <f>'MARZO 16'!M15</f>
        <v>93</v>
      </c>
      <c r="M15" s="30">
        <f>'ABRIL 16'!M15</f>
        <v>113</v>
      </c>
      <c r="N15" s="30">
        <f>'MAYO 16'!M15</f>
        <v>103</v>
      </c>
      <c r="O15" s="30">
        <f>'JUNIO 16'!M15</f>
        <v>0</v>
      </c>
      <c r="P15" s="30"/>
      <c r="Q15" s="30"/>
      <c r="R15" s="30"/>
      <c r="S15" s="30"/>
      <c r="T15" s="30"/>
      <c r="U15" s="30"/>
      <c r="V15" s="84" t="s">
        <v>204</v>
      </c>
    </row>
    <row r="16" spans="1:22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62">
        <v>39.999000000000002</v>
      </c>
      <c r="I16" s="22" t="s">
        <v>74</v>
      </c>
      <c r="J16" s="30">
        <f>'ENERO 16'!M16</f>
        <v>5</v>
      </c>
      <c r="K16" s="30">
        <f>'FEBRERO 16'!M16</f>
        <v>3.12</v>
      </c>
      <c r="L16" s="31">
        <f>'MARZO 16'!M16</f>
        <v>2.48</v>
      </c>
      <c r="M16" s="31">
        <f>'ABRIL 16'!M16</f>
        <v>2</v>
      </c>
      <c r="N16" s="30">
        <f>'MAYO 16'!M16</f>
        <v>6.68</v>
      </c>
      <c r="O16" s="30">
        <f>'JUNIO 16'!M16</f>
        <v>0</v>
      </c>
      <c r="P16" s="30"/>
      <c r="Q16" s="30"/>
      <c r="R16" s="30"/>
      <c r="S16" s="30"/>
      <c r="T16" s="30"/>
      <c r="U16" s="30"/>
      <c r="V16" s="84" t="s">
        <v>204</v>
      </c>
    </row>
    <row r="17" spans="1:22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31">
        <v>400</v>
      </c>
      <c r="I17" s="22" t="s">
        <v>71</v>
      </c>
      <c r="J17" s="88">
        <f>'ENERO 16'!M17</f>
        <v>587.33000000000004</v>
      </c>
      <c r="K17" s="88">
        <f>'FEBRERO 16'!M17</f>
        <v>553.16</v>
      </c>
      <c r="L17" s="88">
        <f>'MARZO 16'!M17</f>
        <v>568.64</v>
      </c>
      <c r="M17" s="88">
        <f>'ABRIL 16'!M17</f>
        <v>610.33000000000004</v>
      </c>
      <c r="N17" s="88">
        <f>'MAYO 16'!M17</f>
        <v>588.29999999999995</v>
      </c>
      <c r="O17" s="30">
        <f>'JUNIO 16'!M17</f>
        <v>0</v>
      </c>
      <c r="P17" s="30"/>
      <c r="Q17" s="30"/>
      <c r="R17" s="30"/>
      <c r="S17" s="30"/>
      <c r="T17" s="30"/>
      <c r="U17" s="30"/>
      <c r="V17" s="84" t="s">
        <v>204</v>
      </c>
    </row>
    <row r="18" spans="1:22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31">
        <v>55</v>
      </c>
      <c r="I18" s="22" t="s">
        <v>74</v>
      </c>
      <c r="J18" s="30" t="s">
        <v>188</v>
      </c>
      <c r="K18" s="30" t="s">
        <v>188</v>
      </c>
      <c r="L18" s="81">
        <f>'MARZO 16'!M18</f>
        <v>0.50190000000000001</v>
      </c>
      <c r="M18" s="30" t="s">
        <v>188</v>
      </c>
      <c r="N18" s="30" t="s">
        <v>188</v>
      </c>
      <c r="O18" s="30">
        <f>'JUNIO 16'!M18</f>
        <v>0</v>
      </c>
      <c r="P18" s="30"/>
      <c r="Q18" s="30"/>
      <c r="R18" s="30"/>
      <c r="S18" s="30"/>
      <c r="T18" s="30"/>
      <c r="U18" s="30"/>
      <c r="V18" s="84" t="s">
        <v>204</v>
      </c>
    </row>
    <row r="19" spans="1:22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31">
        <v>85</v>
      </c>
      <c r="I19" s="22" t="s">
        <v>71</v>
      </c>
      <c r="J19" s="80">
        <f>'ENERO 16'!M19</f>
        <v>0.94</v>
      </c>
      <c r="K19" s="80">
        <f>'FEBRERO 16'!M19</f>
        <v>0.88</v>
      </c>
      <c r="L19" s="80">
        <f>'MARZO 16'!M19</f>
        <v>0.91</v>
      </c>
      <c r="M19" s="80">
        <f>'ABRIL 16'!M19</f>
        <v>0.87</v>
      </c>
      <c r="N19" s="80">
        <f>'MAYO 16'!M19</f>
        <v>0.92</v>
      </c>
      <c r="O19" s="30">
        <f>'JUNIO 16'!M19</f>
        <v>0</v>
      </c>
      <c r="P19" s="30"/>
      <c r="Q19" s="30"/>
      <c r="R19" s="30"/>
      <c r="S19" s="30"/>
      <c r="T19" s="30"/>
      <c r="U19" s="30"/>
      <c r="V19" s="84" t="s">
        <v>204</v>
      </c>
    </row>
    <row r="20" spans="1:22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31">
        <v>100</v>
      </c>
      <c r="I20" s="22" t="s">
        <v>71</v>
      </c>
      <c r="J20" s="30">
        <f>'ENERO 16'!M20</f>
        <v>104</v>
      </c>
      <c r="K20" s="30">
        <f>'FEBRERO 16'!M20</f>
        <v>104</v>
      </c>
      <c r="L20" s="30">
        <f>'MARZO 16'!M20</f>
        <v>102</v>
      </c>
      <c r="M20" s="30">
        <f>'ABRIL 16'!M20</f>
        <v>103</v>
      </c>
      <c r="N20" s="30">
        <f>'MAYO 16'!M20</f>
        <v>108</v>
      </c>
      <c r="O20" s="30">
        <f>'JUNIO 16'!M20</f>
        <v>0</v>
      </c>
      <c r="P20" s="30"/>
      <c r="Q20" s="30"/>
      <c r="R20" s="30"/>
      <c r="S20" s="30"/>
      <c r="T20" s="30"/>
      <c r="U20" s="30"/>
      <c r="V20" s="84" t="s">
        <v>204</v>
      </c>
    </row>
    <row r="21" spans="1:22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31">
        <v>225</v>
      </c>
      <c r="I21" s="22" t="s">
        <v>74</v>
      </c>
      <c r="J21" s="30">
        <f>'ENERO 16'!M21</f>
        <v>159</v>
      </c>
      <c r="K21" s="30">
        <f>'FEBRERO 16'!M21</f>
        <v>173</v>
      </c>
      <c r="L21" s="30">
        <f>'MARZO 16'!M21</f>
        <v>176</v>
      </c>
      <c r="M21" s="30">
        <f>'ABRIL 16'!M21</f>
        <v>169</v>
      </c>
      <c r="N21" s="30">
        <f>'MAYO 16'!M21</f>
        <v>180</v>
      </c>
      <c r="O21" s="30">
        <f>'JUNIO 16'!M21</f>
        <v>0</v>
      </c>
      <c r="P21" s="30"/>
      <c r="Q21" s="30"/>
      <c r="R21" s="30"/>
      <c r="S21" s="30"/>
      <c r="T21" s="30"/>
      <c r="U21" s="30"/>
      <c r="V21" s="84" t="s">
        <v>204</v>
      </c>
    </row>
    <row r="22" spans="1:22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62">
        <v>99.9</v>
      </c>
      <c r="I22" s="22" t="s">
        <v>71</v>
      </c>
      <c r="J22" s="80">
        <f>'ENERO 16'!M22</f>
        <v>1</v>
      </c>
      <c r="K22" s="80">
        <f>'FEBRERO 16'!M22</f>
        <v>1</v>
      </c>
      <c r="L22" s="80">
        <f>'MARZO 16'!M22</f>
        <v>1</v>
      </c>
      <c r="M22" s="80">
        <f>'ABRIL 16'!M22</f>
        <v>1</v>
      </c>
      <c r="N22" s="80">
        <f>'MAYO 16'!M22</f>
        <v>1</v>
      </c>
      <c r="O22" s="30">
        <f>'JUNIO 16'!M22</f>
        <v>0</v>
      </c>
      <c r="P22" s="30"/>
      <c r="Q22" s="30"/>
      <c r="R22" s="30"/>
      <c r="S22" s="30"/>
      <c r="T22" s="30"/>
      <c r="U22" s="30"/>
      <c r="V22" s="84" t="s">
        <v>204</v>
      </c>
    </row>
    <row r="23" spans="1:22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62">
        <v>0.1</v>
      </c>
      <c r="I23" s="22" t="s">
        <v>74</v>
      </c>
      <c r="J23" s="30" t="s">
        <v>188</v>
      </c>
      <c r="K23" s="30" t="s">
        <v>188</v>
      </c>
      <c r="L23" s="30">
        <f>'MARZO 16'!M23</f>
        <v>0</v>
      </c>
      <c r="M23" s="30" t="s">
        <v>188</v>
      </c>
      <c r="N23" s="30" t="s">
        <v>188</v>
      </c>
      <c r="O23" s="30">
        <f>'JUNIO 16'!M23</f>
        <v>0</v>
      </c>
      <c r="P23" s="30"/>
      <c r="Q23" s="30"/>
      <c r="R23" s="30"/>
      <c r="S23" s="30"/>
      <c r="T23" s="30"/>
      <c r="U23" s="30"/>
      <c r="V23" s="84" t="s">
        <v>204</v>
      </c>
    </row>
    <row r="24" spans="1:22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31">
        <v>90</v>
      </c>
      <c r="I24" s="22" t="s">
        <v>71</v>
      </c>
      <c r="J24" s="30">
        <f>'ENERO 16'!M24</f>
        <v>100</v>
      </c>
      <c r="K24" s="30">
        <f>'FEBRERO 16'!M24</f>
        <v>100</v>
      </c>
      <c r="L24" s="30">
        <f>'MARZO 16'!M24</f>
        <v>100</v>
      </c>
      <c r="M24" s="30">
        <f>'ABRIL 16'!M24</f>
        <v>100</v>
      </c>
      <c r="N24" s="30">
        <f>'MAYO 16'!M24</f>
        <v>100</v>
      </c>
      <c r="O24" s="30">
        <f>'JUNIO 16'!M24</f>
        <v>0</v>
      </c>
      <c r="P24" s="30"/>
      <c r="Q24" s="30"/>
      <c r="R24" s="30"/>
      <c r="S24" s="30"/>
      <c r="T24" s="30"/>
      <c r="U24" s="30"/>
      <c r="V24" s="84" t="s">
        <v>204</v>
      </c>
    </row>
    <row r="25" spans="1:22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31">
        <v>90</v>
      </c>
      <c r="I25" s="24" t="s">
        <v>71</v>
      </c>
      <c r="J25" s="30">
        <f>'ENERO 16'!M25</f>
        <v>100</v>
      </c>
      <c r="K25" s="30">
        <f>'FEBRERO 16'!M25</f>
        <v>100</v>
      </c>
      <c r="L25" s="30">
        <f>'MARZO 16'!M25</f>
        <v>100</v>
      </c>
      <c r="M25" s="30">
        <f>'ABRIL 16'!M25</f>
        <v>100</v>
      </c>
      <c r="N25" s="30">
        <f>'MAYO 16'!M25</f>
        <v>100</v>
      </c>
      <c r="O25" s="30">
        <f>'JUNIO 16'!M25</f>
        <v>0</v>
      </c>
      <c r="P25" s="30"/>
      <c r="Q25" s="30"/>
      <c r="R25" s="30"/>
      <c r="S25" s="30"/>
      <c r="T25" s="30"/>
      <c r="U25" s="30"/>
      <c r="V25" s="84" t="s">
        <v>204</v>
      </c>
    </row>
    <row r="26" spans="1:22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62">
        <v>0.1</v>
      </c>
      <c r="I26" s="24" t="s">
        <v>74</v>
      </c>
      <c r="J26" s="30">
        <f>'ENERO 16'!M26</f>
        <v>0</v>
      </c>
      <c r="K26" s="30">
        <f>'FEBRERO 16'!M26</f>
        <v>0</v>
      </c>
      <c r="L26" s="30">
        <f>'MARZO 16'!M26</f>
        <v>0</v>
      </c>
      <c r="M26" s="30">
        <f>'ABRIL 16'!M26</f>
        <v>0</v>
      </c>
      <c r="N26" s="30">
        <f>'MAYO 16'!M26</f>
        <v>0</v>
      </c>
      <c r="O26" s="30"/>
      <c r="P26" s="30"/>
      <c r="Q26" s="30"/>
      <c r="R26" s="30"/>
      <c r="S26" s="30"/>
      <c r="T26" s="30"/>
      <c r="U26" s="30"/>
      <c r="V26" s="84" t="s">
        <v>204</v>
      </c>
    </row>
    <row r="27" spans="1:22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31">
        <v>2</v>
      </c>
      <c r="I27" s="24" t="s">
        <v>74</v>
      </c>
      <c r="J27" s="30">
        <f>'ENERO 16'!M27</f>
        <v>1</v>
      </c>
      <c r="K27" s="30">
        <f>'FEBRERO 16'!M27</f>
        <v>1</v>
      </c>
      <c r="L27" s="30">
        <f>'MARZO 16'!M27</f>
        <v>2</v>
      </c>
      <c r="M27" s="30">
        <f>'ABRIL 16'!M27</f>
        <v>2</v>
      </c>
      <c r="N27" s="30">
        <f>'MAYO 16'!M27</f>
        <v>1</v>
      </c>
      <c r="O27" s="30"/>
      <c r="P27" s="30"/>
      <c r="Q27" s="30"/>
      <c r="R27" s="30"/>
      <c r="S27" s="30"/>
      <c r="T27" s="30"/>
      <c r="U27" s="30"/>
      <c r="V27" s="84" t="s">
        <v>204</v>
      </c>
    </row>
    <row r="28" spans="1:22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31">
        <v>6</v>
      </c>
      <c r="I28" s="24" t="s">
        <v>71</v>
      </c>
      <c r="J28" s="30" t="s">
        <v>188</v>
      </c>
      <c r="K28" s="30" t="s">
        <v>188</v>
      </c>
      <c r="L28" s="30" t="s">
        <v>188</v>
      </c>
      <c r="M28" s="30" t="s">
        <v>188</v>
      </c>
      <c r="N28" s="30" t="s">
        <v>188</v>
      </c>
      <c r="O28" s="30" t="s">
        <v>188</v>
      </c>
      <c r="P28" s="30"/>
      <c r="Q28" s="30"/>
      <c r="R28" s="30"/>
      <c r="S28" s="30"/>
      <c r="T28" s="30"/>
      <c r="U28" s="30"/>
      <c r="V28" s="84" t="s">
        <v>204</v>
      </c>
    </row>
    <row r="29" spans="1:22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31">
        <v>6</v>
      </c>
      <c r="I29" s="24" t="s">
        <v>74</v>
      </c>
      <c r="J29" s="30" t="s">
        <v>188</v>
      </c>
      <c r="K29" s="30" t="s">
        <v>188</v>
      </c>
      <c r="L29" s="30" t="s">
        <v>188</v>
      </c>
      <c r="M29" s="30" t="s">
        <v>188</v>
      </c>
      <c r="N29" s="30" t="s">
        <v>188</v>
      </c>
      <c r="O29" s="30" t="s">
        <v>188</v>
      </c>
      <c r="P29" s="30"/>
      <c r="Q29" s="30"/>
      <c r="R29" s="30"/>
      <c r="S29" s="30"/>
      <c r="T29" s="30"/>
      <c r="U29" s="30"/>
      <c r="V29" s="84" t="s">
        <v>204</v>
      </c>
    </row>
    <row r="30" spans="1:22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60">
        <v>99.999999990000006</v>
      </c>
      <c r="I30" s="40" t="s">
        <v>71</v>
      </c>
      <c r="J30" s="30">
        <f>'ENERO 16'!M30</f>
        <v>100</v>
      </c>
      <c r="K30" s="30">
        <f>'FEBRERO 16'!M30</f>
        <v>100</v>
      </c>
      <c r="L30" s="30">
        <f>'MARZO 16'!M30</f>
        <v>100</v>
      </c>
      <c r="M30" s="30">
        <f>'ABRIL 16'!M30</f>
        <v>100</v>
      </c>
      <c r="N30" s="30">
        <f>'MAYO 16'!M30</f>
        <v>100</v>
      </c>
      <c r="O30" s="30">
        <v>100</v>
      </c>
      <c r="P30" s="30"/>
      <c r="Q30" s="30"/>
      <c r="R30" s="30"/>
      <c r="S30" s="30"/>
      <c r="T30" s="30"/>
      <c r="U30" s="30"/>
      <c r="V30" s="86" t="s">
        <v>204</v>
      </c>
    </row>
    <row r="31" spans="1:22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61">
        <v>9.9999999999999998E-13</v>
      </c>
      <c r="I31" s="41" t="s">
        <v>74</v>
      </c>
      <c r="J31" s="30">
        <f>'ENERO 16'!M31</f>
        <v>0</v>
      </c>
      <c r="K31" s="30">
        <f>'FEBRERO 16'!M31</f>
        <v>0</v>
      </c>
      <c r="L31" s="30">
        <f>'MARZO 16'!M31</f>
        <v>0</v>
      </c>
      <c r="M31" s="30">
        <f>'ABRIL 16'!M31</f>
        <v>0</v>
      </c>
      <c r="N31" s="30">
        <f>'MAYO 16'!M31</f>
        <v>0</v>
      </c>
      <c r="O31" s="30">
        <v>0</v>
      </c>
      <c r="P31" s="30"/>
      <c r="Q31" s="30"/>
      <c r="R31" s="30"/>
      <c r="S31" s="30"/>
      <c r="T31" s="30"/>
      <c r="U31" s="30"/>
      <c r="V31" s="86" t="s">
        <v>204</v>
      </c>
    </row>
    <row r="32" spans="1:22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76">
        <v>0.85</v>
      </c>
      <c r="I32" s="27" t="s">
        <v>71</v>
      </c>
      <c r="J32" s="80">
        <f>'ENERO 16'!M32</f>
        <v>1</v>
      </c>
      <c r="K32" s="80">
        <f>'FEBRERO 16'!M32</f>
        <v>1</v>
      </c>
      <c r="L32" s="80">
        <f>'MARZO 16'!M32</f>
        <v>1</v>
      </c>
      <c r="M32" s="80">
        <f>'ABRIL 16'!M32</f>
        <v>1</v>
      </c>
      <c r="N32" s="80">
        <f>'MAYO 16'!M32</f>
        <v>1</v>
      </c>
      <c r="O32" s="80">
        <v>1</v>
      </c>
      <c r="P32" s="80"/>
      <c r="Q32" s="80"/>
      <c r="R32" s="80"/>
      <c r="S32" s="80"/>
      <c r="T32" s="80"/>
      <c r="U32" s="80"/>
      <c r="V32" s="84" t="s">
        <v>204</v>
      </c>
    </row>
    <row r="33" spans="1:22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76">
        <v>0.85</v>
      </c>
      <c r="I33" s="24" t="s">
        <v>71</v>
      </c>
      <c r="J33" s="80">
        <f>'ENERO 16'!M33</f>
        <v>1</v>
      </c>
      <c r="K33" s="80">
        <f>'FEBRERO 16'!M33</f>
        <v>1</v>
      </c>
      <c r="L33" s="80">
        <f>'MARZO 16'!M33</f>
        <v>1</v>
      </c>
      <c r="M33" s="80">
        <f>'ABRIL 16'!M33</f>
        <v>1</v>
      </c>
      <c r="N33" s="80">
        <f>'MAYO 16'!M33</f>
        <v>1</v>
      </c>
      <c r="O33" s="80">
        <v>1</v>
      </c>
      <c r="P33" s="80"/>
      <c r="Q33" s="80"/>
      <c r="R33" s="80"/>
      <c r="S33" s="80"/>
      <c r="T33" s="80"/>
      <c r="U33" s="80"/>
      <c r="V33" s="84" t="s">
        <v>204</v>
      </c>
    </row>
    <row r="34" spans="1:22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77">
        <v>0.35</v>
      </c>
      <c r="I34" s="24" t="s">
        <v>74</v>
      </c>
      <c r="J34" s="30" t="s">
        <v>188</v>
      </c>
      <c r="K34" s="30" t="s">
        <v>188</v>
      </c>
      <c r="L34" s="81">
        <v>0.23699999999999999</v>
      </c>
      <c r="M34" s="30" t="s">
        <v>188</v>
      </c>
      <c r="N34" s="30" t="s">
        <v>188</v>
      </c>
      <c r="O34" s="73"/>
      <c r="P34" s="30"/>
      <c r="Q34" s="30"/>
      <c r="R34" s="30"/>
      <c r="S34" s="30"/>
      <c r="T34" s="30"/>
      <c r="U34" s="30"/>
      <c r="V34" s="84" t="s">
        <v>204</v>
      </c>
    </row>
    <row r="35" spans="1:22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78">
        <v>0.15</v>
      </c>
      <c r="I35" s="24" t="s">
        <v>74</v>
      </c>
      <c r="J35" s="81">
        <f>'ENERO 16'!M35</f>
        <v>7.6899999999999996E-2</v>
      </c>
      <c r="K35" s="81">
        <f>'FEBRERO 16'!M35</f>
        <v>7.7700000000000005E-2</v>
      </c>
      <c r="L35" s="81">
        <f>'MARZO 16'!M35</f>
        <v>7.6899999999999996E-2</v>
      </c>
      <c r="M35" s="81">
        <f>'ABRIL 16'!M35</f>
        <v>7.6399999999999996E-2</v>
      </c>
      <c r="N35" s="81">
        <f>'MAYO 16'!M35</f>
        <v>7.5800000000000006E-2</v>
      </c>
      <c r="O35" s="30"/>
      <c r="P35" s="30"/>
      <c r="Q35" s="30"/>
      <c r="R35" s="30"/>
      <c r="S35" s="30"/>
      <c r="T35" s="30"/>
      <c r="U35" s="30"/>
      <c r="V35" s="84" t="s">
        <v>204</v>
      </c>
    </row>
    <row r="36" spans="1:22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78">
        <v>0.6</v>
      </c>
      <c r="I36" s="24" t="s">
        <v>74</v>
      </c>
      <c r="J36" s="30" t="s">
        <v>188</v>
      </c>
      <c r="K36" s="30" t="s">
        <v>188</v>
      </c>
      <c r="L36" s="98">
        <v>0.61750000000000005</v>
      </c>
      <c r="M36" s="30" t="s">
        <v>188</v>
      </c>
      <c r="N36" s="30" t="s">
        <v>188</v>
      </c>
      <c r="O36" s="30"/>
      <c r="P36" s="30"/>
      <c r="Q36" s="30"/>
      <c r="R36" s="30"/>
      <c r="S36" s="30"/>
      <c r="T36" s="30"/>
      <c r="U36" s="30"/>
      <c r="V36" s="84" t="s">
        <v>204</v>
      </c>
    </row>
    <row r="37" spans="1:22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78">
        <v>0.04</v>
      </c>
      <c r="I37" s="24" t="s">
        <v>74</v>
      </c>
      <c r="J37" s="81">
        <f>'ENERO 16'!M37</f>
        <v>0</v>
      </c>
      <c r="K37" s="81">
        <f>'FEBRERO 16'!M37</f>
        <v>0</v>
      </c>
      <c r="L37" s="81">
        <f>'MARZO 16'!M37</f>
        <v>0</v>
      </c>
      <c r="M37" s="81">
        <f>'ABRIL 16'!M37</f>
        <v>0</v>
      </c>
      <c r="N37" s="81">
        <f>'MAYO 16'!M37</f>
        <v>0</v>
      </c>
      <c r="O37" s="81">
        <v>0</v>
      </c>
      <c r="P37" s="30"/>
      <c r="Q37" s="30"/>
      <c r="R37" s="30"/>
      <c r="S37" s="30"/>
      <c r="T37" s="30"/>
      <c r="U37" s="30"/>
      <c r="V37" s="84" t="s">
        <v>204</v>
      </c>
    </row>
    <row r="38" spans="1:22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77">
        <v>0</v>
      </c>
      <c r="I38" s="24" t="s">
        <v>74</v>
      </c>
      <c r="J38" s="81">
        <f>'ENERO 16'!M38</f>
        <v>0</v>
      </c>
      <c r="K38" s="81">
        <f>'FEBRERO 16'!M38</f>
        <v>0</v>
      </c>
      <c r="L38" s="81">
        <f>'MARZO 16'!M38</f>
        <v>0</v>
      </c>
      <c r="M38" s="81">
        <f>'ABRIL 16'!M38</f>
        <v>0</v>
      </c>
      <c r="N38" s="81">
        <f>'MAYO 16'!M38</f>
        <v>0</v>
      </c>
      <c r="O38" s="81">
        <v>0</v>
      </c>
      <c r="P38" s="30"/>
      <c r="Q38" s="30"/>
      <c r="R38" s="30"/>
      <c r="S38" s="30"/>
      <c r="T38" s="30"/>
      <c r="U38" s="30"/>
      <c r="V38" s="84" t="s">
        <v>204</v>
      </c>
    </row>
    <row r="39" spans="1:22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78">
        <v>0.06</v>
      </c>
      <c r="I39" s="24" t="s">
        <v>74</v>
      </c>
      <c r="J39" s="30" t="s">
        <v>188</v>
      </c>
      <c r="K39" s="30" t="s">
        <v>188</v>
      </c>
      <c r="L39" s="81">
        <v>3.3000000000000002E-2</v>
      </c>
      <c r="M39" s="30" t="s">
        <v>188</v>
      </c>
      <c r="N39" s="30" t="s">
        <v>188</v>
      </c>
      <c r="O39" s="81">
        <v>3.7699999999999997E-2</v>
      </c>
      <c r="P39" s="30"/>
      <c r="Q39" s="30"/>
      <c r="R39" s="30"/>
      <c r="S39" s="30"/>
      <c r="T39" s="30"/>
      <c r="U39" s="30"/>
      <c r="V39" s="84" t="s">
        <v>204</v>
      </c>
    </row>
    <row r="40" spans="1:22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31">
        <v>0.5</v>
      </c>
      <c r="I40" s="40" t="s">
        <v>71</v>
      </c>
      <c r="J40" s="30" t="s">
        <v>188</v>
      </c>
      <c r="K40" s="30" t="s">
        <v>188</v>
      </c>
      <c r="L40" s="30" t="s">
        <v>188</v>
      </c>
      <c r="M40" s="30" t="s">
        <v>188</v>
      </c>
      <c r="N40" s="30" t="s">
        <v>188</v>
      </c>
      <c r="O40" s="30"/>
      <c r="P40" s="30"/>
      <c r="Q40" s="30"/>
      <c r="R40" s="30"/>
      <c r="S40" s="30"/>
      <c r="T40" s="30"/>
      <c r="U40" s="30"/>
      <c r="V40" s="84" t="s">
        <v>204</v>
      </c>
    </row>
    <row r="41" spans="1:22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31">
        <v>1</v>
      </c>
      <c r="I41" s="24" t="s">
        <v>74</v>
      </c>
      <c r="J41" s="30" t="s">
        <v>188</v>
      </c>
      <c r="K41" s="30" t="s">
        <v>188</v>
      </c>
      <c r="L41" s="30" t="s">
        <v>188</v>
      </c>
      <c r="M41" s="30" t="s">
        <v>188</v>
      </c>
      <c r="N41" s="30" t="s">
        <v>188</v>
      </c>
      <c r="O41" s="30"/>
      <c r="P41" s="30"/>
      <c r="Q41" s="30"/>
      <c r="R41" s="30"/>
      <c r="S41" s="30"/>
      <c r="T41" s="30"/>
      <c r="U41" s="30"/>
      <c r="V41" s="84" t="s">
        <v>204</v>
      </c>
    </row>
    <row r="42" spans="1:22" ht="34.5" hidden="1" customHeight="1" x14ac:dyDescent="0.25">
      <c r="A42" s="9" t="s">
        <v>98</v>
      </c>
      <c r="B42" s="37" t="s">
        <v>14</v>
      </c>
      <c r="C42" s="15" t="s">
        <v>184</v>
      </c>
      <c r="D42" s="34" t="s">
        <v>24</v>
      </c>
      <c r="E42" s="14" t="s">
        <v>76</v>
      </c>
      <c r="F42" s="21" t="s">
        <v>165</v>
      </c>
      <c r="G42" s="28" t="s">
        <v>165</v>
      </c>
      <c r="H42" s="34">
        <v>1</v>
      </c>
      <c r="I42" s="24" t="s">
        <v>74</v>
      </c>
      <c r="J42" s="30">
        <f>'ENERO 16'!M42</f>
        <v>0</v>
      </c>
      <c r="K42" s="30">
        <f>'FEBRERO 16'!M42</f>
        <v>0</v>
      </c>
      <c r="L42" s="30">
        <f>'MARZO 16'!M42</f>
        <v>0</v>
      </c>
      <c r="M42" s="30">
        <f>'ABRIL 16'!M42</f>
        <v>0</v>
      </c>
      <c r="N42" s="30">
        <f>'MAYO 16'!M42</f>
        <v>0</v>
      </c>
      <c r="O42" s="30"/>
      <c r="P42" s="30"/>
      <c r="Q42" s="30"/>
      <c r="R42" s="30"/>
      <c r="S42" s="30"/>
      <c r="T42" s="30"/>
      <c r="U42" s="30"/>
      <c r="V42" s="84" t="s">
        <v>204</v>
      </c>
    </row>
    <row r="43" spans="1:22" ht="34.5" hidden="1" customHeight="1" x14ac:dyDescent="0.25">
      <c r="A43" s="9" t="s">
        <v>37</v>
      </c>
      <c r="B43" s="37" t="s">
        <v>14</v>
      </c>
      <c r="C43" s="15" t="s">
        <v>185</v>
      </c>
      <c r="D43" s="34" t="s">
        <v>25</v>
      </c>
      <c r="E43" s="14" t="s">
        <v>76</v>
      </c>
      <c r="F43" s="21" t="s">
        <v>165</v>
      </c>
      <c r="G43" s="28" t="s">
        <v>165</v>
      </c>
      <c r="H43" s="34">
        <v>2</v>
      </c>
      <c r="I43" s="24" t="s">
        <v>74</v>
      </c>
      <c r="J43" s="30">
        <f>'ENERO 16'!M43</f>
        <v>2</v>
      </c>
      <c r="K43" s="31">
        <f>'FEBRERO 16'!M43</f>
        <v>0</v>
      </c>
      <c r="L43" s="30">
        <f>'MARZO 16'!M43</f>
        <v>2</v>
      </c>
      <c r="M43" s="30">
        <f>'ABRIL 16'!M43</f>
        <v>2</v>
      </c>
      <c r="N43" s="30">
        <f>'MAYO 16'!M43</f>
        <v>1</v>
      </c>
      <c r="O43" s="30"/>
      <c r="P43" s="30"/>
      <c r="Q43" s="30"/>
      <c r="R43" s="30"/>
      <c r="S43" s="30"/>
      <c r="T43" s="30"/>
      <c r="U43" s="30"/>
      <c r="V43" s="84" t="s">
        <v>204</v>
      </c>
    </row>
    <row r="44" spans="1:22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34">
        <v>2</v>
      </c>
      <c r="I44" s="24" t="s">
        <v>74</v>
      </c>
      <c r="J44" s="30">
        <f>'ENERO 16'!M44</f>
        <v>1.37</v>
      </c>
      <c r="K44" s="30">
        <f>'FEBRERO 16'!M44</f>
        <v>0</v>
      </c>
      <c r="L44" s="30">
        <f>'MARZO 16'!M44</f>
        <v>1</v>
      </c>
      <c r="M44" s="30">
        <f>'ABRIL 16'!M44</f>
        <v>2</v>
      </c>
      <c r="N44" s="31">
        <f>'MAYO 16'!M44</f>
        <v>0.5</v>
      </c>
      <c r="O44" s="30"/>
      <c r="P44" s="30"/>
      <c r="Q44" s="30"/>
      <c r="R44" s="30"/>
      <c r="S44" s="30"/>
      <c r="T44" s="30"/>
      <c r="U44" s="30"/>
      <c r="V44" s="84" t="s">
        <v>204</v>
      </c>
    </row>
    <row r="45" spans="1:22" ht="34.5" hidden="1" customHeight="1" x14ac:dyDescent="0.25">
      <c r="A45" s="9" t="s">
        <v>39</v>
      </c>
      <c r="B45" s="37" t="s">
        <v>14</v>
      </c>
      <c r="C45" s="15" t="s">
        <v>186</v>
      </c>
      <c r="D45" s="34" t="s">
        <v>24</v>
      </c>
      <c r="E45" s="14" t="s">
        <v>76</v>
      </c>
      <c r="F45" s="21" t="s">
        <v>165</v>
      </c>
      <c r="G45" s="28" t="s">
        <v>165</v>
      </c>
      <c r="H45" s="63">
        <v>0.6</v>
      </c>
      <c r="I45" s="24" t="s">
        <v>71</v>
      </c>
      <c r="J45" s="71">
        <f>'ENERO 16'!M45</f>
        <v>0.81520000000000004</v>
      </c>
      <c r="K45" s="73">
        <f>'FEBRERO 16'!M45</f>
        <v>0.77549999999999997</v>
      </c>
      <c r="L45" s="69">
        <v>0.63890000000000002</v>
      </c>
      <c r="M45" s="71">
        <f>'ABRIL 16'!M45</f>
        <v>0.69569999999999999</v>
      </c>
      <c r="N45" s="73">
        <f>'MAYO 16'!M45</f>
        <v>0.86439999999999995</v>
      </c>
      <c r="O45" s="30"/>
      <c r="P45" s="30"/>
      <c r="Q45" s="30"/>
      <c r="R45" s="30"/>
      <c r="S45" s="30"/>
      <c r="T45" s="30"/>
      <c r="U45" s="30"/>
      <c r="V45" s="84" t="s">
        <v>204</v>
      </c>
    </row>
    <row r="46" spans="1:22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31">
        <v>5</v>
      </c>
      <c r="I46" s="24" t="s">
        <v>74</v>
      </c>
      <c r="J46" s="99">
        <f>'ENERO 16'!M46</f>
        <v>0</v>
      </c>
      <c r="K46" s="99">
        <f>'FEBRERO 16'!M46</f>
        <v>0</v>
      </c>
      <c r="L46" s="99">
        <f>'MARZO 16'!M46</f>
        <v>0</v>
      </c>
      <c r="M46" s="99">
        <f>'ABRIL 16'!M46</f>
        <v>0</v>
      </c>
      <c r="N46" s="99">
        <f>'MAYO 16'!M46</f>
        <v>0</v>
      </c>
      <c r="O46" s="30"/>
      <c r="P46" s="30"/>
      <c r="Q46" s="30"/>
      <c r="R46" s="30"/>
      <c r="S46" s="30"/>
      <c r="T46" s="30"/>
      <c r="U46" s="30"/>
      <c r="V46" s="84" t="s">
        <v>204</v>
      </c>
    </row>
    <row r="47" spans="1:22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34">
        <v>200</v>
      </c>
      <c r="I47" s="24" t="s">
        <v>74</v>
      </c>
      <c r="J47" s="30">
        <f>'ENERO 16'!M47</f>
        <v>113</v>
      </c>
      <c r="K47" s="30">
        <f>'FEBRERO 16'!M47</f>
        <v>142</v>
      </c>
      <c r="L47" s="30">
        <f>'MARZO 16'!M47</f>
        <v>118</v>
      </c>
      <c r="M47" s="30">
        <f>'ABRIL 16'!M47</f>
        <v>118</v>
      </c>
      <c r="N47" s="30">
        <f>'MAYO 16'!M47</f>
        <v>174</v>
      </c>
      <c r="O47" s="30">
        <v>134</v>
      </c>
      <c r="P47" s="88"/>
      <c r="Q47" s="88"/>
      <c r="R47" s="30"/>
      <c r="S47" s="30"/>
      <c r="T47" s="30"/>
      <c r="U47" s="30"/>
      <c r="V47" s="85" t="s">
        <v>211</v>
      </c>
    </row>
    <row r="48" spans="1:22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34">
        <v>9000</v>
      </c>
      <c r="I48" s="24" t="s">
        <v>74</v>
      </c>
      <c r="J48" s="30">
        <f>'ENERO 16'!M48</f>
        <v>6135.29</v>
      </c>
      <c r="K48" s="30">
        <f>'FEBRERO 16'!M48</f>
        <v>7228.71</v>
      </c>
      <c r="L48" s="30">
        <f>'MARZO 16'!M48</f>
        <v>3409.6</v>
      </c>
      <c r="M48" s="30">
        <f>'ABRIL 16'!M48</f>
        <v>2664.6</v>
      </c>
      <c r="N48" s="30">
        <f>'MAYO 16'!M48</f>
        <v>5732.46</v>
      </c>
      <c r="O48" s="30">
        <v>2851.48</v>
      </c>
      <c r="P48" s="88"/>
      <c r="Q48" s="88"/>
      <c r="R48" s="30"/>
      <c r="S48" s="30"/>
      <c r="T48" s="30"/>
      <c r="U48" s="30"/>
      <c r="V48" s="86" t="s">
        <v>211</v>
      </c>
    </row>
    <row r="49" spans="1:22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31">
        <v>8</v>
      </c>
      <c r="I49" s="24" t="s">
        <v>74</v>
      </c>
      <c r="J49" s="30">
        <f>'ENERO 16'!M49</f>
        <v>0</v>
      </c>
      <c r="K49" s="30">
        <f>'FEBRERO 16'!M49</f>
        <v>0</v>
      </c>
      <c r="L49" s="30">
        <f>'MARZO 16'!M49</f>
        <v>0</v>
      </c>
      <c r="M49" s="30">
        <f>'ABRIL 16'!M49</f>
        <v>0</v>
      </c>
      <c r="N49" s="30">
        <f>'MAYO 16'!M49</f>
        <v>0</v>
      </c>
      <c r="O49" s="30">
        <v>0</v>
      </c>
      <c r="P49" s="30"/>
      <c r="Q49" s="64"/>
      <c r="R49" s="30"/>
      <c r="S49" s="30"/>
      <c r="T49" s="64"/>
      <c r="U49" s="64"/>
      <c r="V49" s="86" t="s">
        <v>211</v>
      </c>
    </row>
    <row r="50" spans="1:22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31">
        <v>20</v>
      </c>
      <c r="I50" s="24" t="s">
        <v>74</v>
      </c>
      <c r="J50" s="30">
        <f>'ENERO 16'!M50</f>
        <v>0</v>
      </c>
      <c r="K50" s="30">
        <f>'FEBRERO 16'!M50</f>
        <v>0</v>
      </c>
      <c r="L50" s="30">
        <f>'MARZO 16'!M50</f>
        <v>0</v>
      </c>
      <c r="M50" s="30">
        <f>'ABRIL 16'!M50</f>
        <v>0</v>
      </c>
      <c r="N50" s="30">
        <f>'MAYO 16'!M50</f>
        <v>0</v>
      </c>
      <c r="O50" s="30">
        <v>0</v>
      </c>
      <c r="P50" s="30"/>
      <c r="Q50" s="64"/>
      <c r="R50" s="30"/>
      <c r="S50" s="30"/>
      <c r="T50" s="64"/>
      <c r="U50" s="64"/>
      <c r="V50" s="86" t="s">
        <v>211</v>
      </c>
    </row>
    <row r="51" spans="1:22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31">
        <v>10</v>
      </c>
      <c r="I51" s="24" t="s">
        <v>74</v>
      </c>
      <c r="J51" s="30">
        <f>'ENERO 16'!M51</f>
        <v>0</v>
      </c>
      <c r="K51" s="30">
        <f>'FEBRERO 16'!M51</f>
        <v>0</v>
      </c>
      <c r="L51" s="30">
        <f>'MARZO 16'!M51</f>
        <v>0</v>
      </c>
      <c r="M51" s="30">
        <f>'ABRIL 16'!M51</f>
        <v>0</v>
      </c>
      <c r="N51" s="30">
        <f>'MAYO 16'!M51</f>
        <v>0</v>
      </c>
      <c r="O51" s="30">
        <v>0</v>
      </c>
      <c r="P51" s="30"/>
      <c r="Q51" s="64"/>
      <c r="R51" s="30"/>
      <c r="S51" s="30"/>
      <c r="T51" s="64"/>
      <c r="U51" s="64"/>
      <c r="V51" s="86" t="s">
        <v>211</v>
      </c>
    </row>
    <row r="52" spans="1:22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31">
        <v>20</v>
      </c>
      <c r="I52" s="24" t="s">
        <v>74</v>
      </c>
      <c r="J52" s="30">
        <f>'ENERO 16'!M52</f>
        <v>0</v>
      </c>
      <c r="K52" s="30">
        <f>'FEBRERO 16'!M52</f>
        <v>0</v>
      </c>
      <c r="L52" s="30">
        <f>'MARZO 16'!M52</f>
        <v>0</v>
      </c>
      <c r="M52" s="30">
        <f>'ABRIL 16'!M52</f>
        <v>0</v>
      </c>
      <c r="N52" s="30">
        <f>'MAYO 16'!M52</f>
        <v>0</v>
      </c>
      <c r="O52" s="30">
        <v>0</v>
      </c>
      <c r="P52" s="30"/>
      <c r="Q52" s="64"/>
      <c r="R52" s="30"/>
      <c r="S52" s="30"/>
      <c r="T52" s="64"/>
      <c r="U52" s="64"/>
      <c r="V52" s="86" t="s">
        <v>211</v>
      </c>
    </row>
    <row r="53" spans="1:22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31">
        <v>10</v>
      </c>
      <c r="I53" s="24" t="s">
        <v>74</v>
      </c>
      <c r="J53" s="30">
        <f>'ENERO 16'!M53</f>
        <v>0</v>
      </c>
      <c r="K53" s="30">
        <f>'FEBRERO 16'!M53</f>
        <v>0</v>
      </c>
      <c r="L53" s="30">
        <f>'MARZO 16'!M53</f>
        <v>0</v>
      </c>
      <c r="M53" s="30">
        <f>'ABRIL 16'!M53</f>
        <v>0</v>
      </c>
      <c r="N53" s="30">
        <f>'MAYO 16'!M53</f>
        <v>0</v>
      </c>
      <c r="O53" s="30">
        <v>0</v>
      </c>
      <c r="P53" s="30"/>
      <c r="Q53" s="64"/>
      <c r="R53" s="30"/>
      <c r="S53" s="30"/>
      <c r="T53" s="64"/>
      <c r="U53" s="64"/>
      <c r="V53" s="86" t="s">
        <v>211</v>
      </c>
    </row>
    <row r="54" spans="1:22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31">
        <v>20</v>
      </c>
      <c r="I54" s="24" t="s">
        <v>74</v>
      </c>
      <c r="J54" s="30">
        <f>'ENERO 16'!M54</f>
        <v>0</v>
      </c>
      <c r="K54" s="30">
        <f>'FEBRERO 16'!M54</f>
        <v>0</v>
      </c>
      <c r="L54" s="30">
        <f>'MARZO 16'!M54</f>
        <v>0</v>
      </c>
      <c r="M54" s="30">
        <f>'ABRIL 16'!M54</f>
        <v>0</v>
      </c>
      <c r="N54" s="30">
        <f>'MAYO 16'!M54</f>
        <v>0</v>
      </c>
      <c r="O54" s="30">
        <v>0</v>
      </c>
      <c r="P54" s="30"/>
      <c r="Q54" s="64"/>
      <c r="R54" s="30"/>
      <c r="S54" s="30"/>
      <c r="T54" s="64"/>
      <c r="U54" s="64"/>
      <c r="V54" s="86" t="s">
        <v>211</v>
      </c>
    </row>
    <row r="55" spans="1:22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31">
        <v>10</v>
      </c>
      <c r="I55" s="24" t="s">
        <v>74</v>
      </c>
      <c r="J55" s="30">
        <f>'ENERO 16'!M55</f>
        <v>0</v>
      </c>
      <c r="K55" s="30">
        <f>'FEBRERO 16'!M55</f>
        <v>0</v>
      </c>
      <c r="L55" s="30">
        <f>'MARZO 16'!M55</f>
        <v>0</v>
      </c>
      <c r="M55" s="30">
        <f>'ABRIL 16'!M55</f>
        <v>0</v>
      </c>
      <c r="N55" s="30">
        <f>'MAYO 16'!M55</f>
        <v>0</v>
      </c>
      <c r="O55" s="30">
        <v>0</v>
      </c>
      <c r="P55" s="30"/>
      <c r="Q55" s="64"/>
      <c r="R55" s="30"/>
      <c r="S55" s="30"/>
      <c r="T55" s="64"/>
      <c r="U55" s="64"/>
      <c r="V55" s="86" t="s">
        <v>211</v>
      </c>
    </row>
    <row r="56" spans="1:22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31">
        <v>20</v>
      </c>
      <c r="I56" s="24" t="s">
        <v>74</v>
      </c>
      <c r="J56" s="30">
        <f>'ENERO 16'!M56</f>
        <v>0</v>
      </c>
      <c r="K56" s="30">
        <f>'FEBRERO 16'!M56</f>
        <v>0</v>
      </c>
      <c r="L56" s="30">
        <f>'MARZO 16'!M56</f>
        <v>0</v>
      </c>
      <c r="M56" s="30">
        <f>'ABRIL 16'!M56</f>
        <v>0</v>
      </c>
      <c r="N56" s="30">
        <f>'MAYO 16'!M56</f>
        <v>0</v>
      </c>
      <c r="O56" s="30">
        <v>0</v>
      </c>
      <c r="P56" s="30"/>
      <c r="Q56" s="64"/>
      <c r="R56" s="30"/>
      <c r="S56" s="30"/>
      <c r="T56" s="64"/>
      <c r="U56" s="64"/>
      <c r="V56" s="86" t="s">
        <v>211</v>
      </c>
    </row>
    <row r="57" spans="1:22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2">
        <v>0.02</v>
      </c>
      <c r="I57" s="24" t="s">
        <v>74</v>
      </c>
      <c r="J57" s="73">
        <v>1.8700000000000001E-2</v>
      </c>
      <c r="K57" s="73">
        <v>1.6500000000000001E-2</v>
      </c>
      <c r="L57" s="73">
        <v>1.26E-2</v>
      </c>
      <c r="M57" s="97">
        <v>2.29E-2</v>
      </c>
      <c r="N57" s="97">
        <v>2.2700000000000001E-2</v>
      </c>
      <c r="O57" s="73">
        <v>8.3000000000000001E-3</v>
      </c>
      <c r="P57" s="30"/>
      <c r="Q57" s="30"/>
      <c r="R57" s="30"/>
      <c r="S57" s="30"/>
      <c r="T57" s="30"/>
      <c r="U57" s="30"/>
      <c r="V57" s="86" t="s">
        <v>211</v>
      </c>
    </row>
    <row r="58" spans="1:22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1">
        <v>2.5000000000000001E-3</v>
      </c>
      <c r="I58" s="24" t="s">
        <v>74</v>
      </c>
      <c r="J58" s="73">
        <f>'ENERO 16'!M58</f>
        <v>0</v>
      </c>
      <c r="K58" s="73">
        <f>'FEBRERO 16'!M58</f>
        <v>0</v>
      </c>
      <c r="L58" s="73">
        <f>'MARZO 16'!M58</f>
        <v>0</v>
      </c>
      <c r="M58" s="73">
        <f>'ABRIL 16'!M58</f>
        <v>0</v>
      </c>
      <c r="N58" s="73">
        <f>'MAYO 16'!M58</f>
        <v>0</v>
      </c>
      <c r="O58" s="73">
        <v>0</v>
      </c>
      <c r="P58" s="30"/>
      <c r="Q58" s="30"/>
      <c r="R58" s="30"/>
      <c r="S58" s="30"/>
      <c r="T58" s="30"/>
      <c r="U58" s="30"/>
      <c r="V58" s="86" t="s">
        <v>211</v>
      </c>
    </row>
    <row r="59" spans="1:22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62">
        <v>99.999999990000006</v>
      </c>
      <c r="I59" s="24" t="s">
        <v>71</v>
      </c>
      <c r="J59" s="30">
        <f>'ENERO 16'!M59</f>
        <v>100</v>
      </c>
      <c r="K59" s="30">
        <f>'FEBRERO 16'!M59</f>
        <v>100</v>
      </c>
      <c r="L59" s="30">
        <f>'MARZO 16'!M59</f>
        <v>100</v>
      </c>
      <c r="M59" s="30">
        <f>'ABRIL 16'!M59</f>
        <v>100</v>
      </c>
      <c r="N59" s="30">
        <f>'MAYO 16'!M59</f>
        <v>100</v>
      </c>
      <c r="O59" s="30">
        <v>100</v>
      </c>
      <c r="P59" s="30"/>
      <c r="Q59" s="30"/>
      <c r="R59" s="30"/>
      <c r="S59" s="30"/>
      <c r="T59" s="30"/>
      <c r="U59" s="30"/>
      <c r="V59" s="86" t="s">
        <v>204</v>
      </c>
    </row>
    <row r="60" spans="1:22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62">
        <v>99.999999990000006</v>
      </c>
      <c r="I60" s="24" t="s">
        <v>71</v>
      </c>
      <c r="J60" s="30" t="s">
        <v>188</v>
      </c>
      <c r="K60" s="30" t="s">
        <v>188</v>
      </c>
      <c r="L60" s="30" t="s">
        <v>188</v>
      </c>
      <c r="M60" s="30" t="s">
        <v>188</v>
      </c>
      <c r="N60" s="30" t="s">
        <v>188</v>
      </c>
      <c r="O60" s="30" t="s">
        <v>188</v>
      </c>
      <c r="P60" s="30"/>
      <c r="Q60" s="30"/>
      <c r="R60" s="30"/>
      <c r="S60" s="30"/>
      <c r="T60" s="30"/>
      <c r="U60" s="30"/>
      <c r="V60" s="86" t="s">
        <v>204</v>
      </c>
    </row>
    <row r="61" spans="1:22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62">
        <v>99.999999998999996</v>
      </c>
      <c r="I61" s="24" t="s">
        <v>71</v>
      </c>
      <c r="J61" s="30" t="s">
        <v>188</v>
      </c>
      <c r="K61" s="30" t="s">
        <v>188</v>
      </c>
      <c r="L61" s="30" t="s">
        <v>188</v>
      </c>
      <c r="M61" s="30" t="s">
        <v>188</v>
      </c>
      <c r="N61" s="30" t="s">
        <v>188</v>
      </c>
      <c r="O61" s="30" t="s">
        <v>188</v>
      </c>
      <c r="P61" s="30"/>
      <c r="Q61" s="30"/>
      <c r="R61" s="30"/>
      <c r="S61" s="30"/>
      <c r="T61" s="30"/>
      <c r="U61" s="30"/>
      <c r="V61" s="86" t="s">
        <v>204</v>
      </c>
    </row>
    <row r="62" spans="1:22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62">
        <v>99.999999999899998</v>
      </c>
      <c r="I62" s="24" t="s">
        <v>71</v>
      </c>
      <c r="J62" s="30">
        <f>'ENERO 16'!M62</f>
        <v>100</v>
      </c>
      <c r="K62" s="30">
        <f>'FEBRERO 16'!M62</f>
        <v>100</v>
      </c>
      <c r="L62" s="30">
        <f>'MARZO 16'!M62</f>
        <v>100</v>
      </c>
      <c r="M62" s="30">
        <f>'ABRIL 16'!M62</f>
        <v>100</v>
      </c>
      <c r="N62" s="30">
        <f>'MAYO 16'!M62</f>
        <v>100</v>
      </c>
      <c r="O62" s="30">
        <v>100</v>
      </c>
      <c r="P62" s="30"/>
      <c r="Q62" s="30"/>
      <c r="R62" s="30"/>
      <c r="S62" s="30"/>
      <c r="T62" s="30"/>
      <c r="U62" s="30"/>
      <c r="V62" s="86" t="s">
        <v>204</v>
      </c>
    </row>
    <row r="63" spans="1:22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64">
        <v>1E-10</v>
      </c>
      <c r="I63" s="54" t="s">
        <v>74</v>
      </c>
      <c r="J63" s="30" t="s">
        <v>188</v>
      </c>
      <c r="K63" s="30" t="s">
        <v>188</v>
      </c>
      <c r="L63" s="30" t="s">
        <v>188</v>
      </c>
      <c r="M63" s="30" t="s">
        <v>188</v>
      </c>
      <c r="N63" s="30">
        <f>'MAYO 16'!M63</f>
        <v>0</v>
      </c>
      <c r="O63" s="30">
        <v>0</v>
      </c>
      <c r="P63" s="30"/>
      <c r="Q63" s="30"/>
      <c r="R63" s="30"/>
      <c r="S63" s="30"/>
      <c r="T63" s="30"/>
      <c r="U63" s="30"/>
      <c r="V63" s="87" t="s">
        <v>204</v>
      </c>
    </row>
    <row r="82" spans="8:8" x14ac:dyDescent="0.25">
      <c r="H82" s="66"/>
    </row>
  </sheetData>
  <autoFilter ref="A6:V63">
    <filterColumn colId="5">
      <filters>
        <filter val="Javier Navarro"/>
      </filters>
    </filterColumn>
  </autoFilter>
  <mergeCells count="1">
    <mergeCell ref="F3:G4"/>
  </mergeCells>
  <hyperlinks>
    <hyperlink ref="V30" r:id="rId1"/>
    <hyperlink ref="V31" r:id="rId2"/>
    <hyperlink ref="V59" r:id="rId3"/>
    <hyperlink ref="V60" r:id="rId4"/>
    <hyperlink ref="V61" r:id="rId5"/>
    <hyperlink ref="V62" r:id="rId6"/>
    <hyperlink ref="V63" r:id="rId7"/>
    <hyperlink ref="V47" r:id="rId8"/>
    <hyperlink ref="V48" r:id="rId9"/>
    <hyperlink ref="V49" r:id="rId10"/>
    <hyperlink ref="V50:V58" r:id="rId11" display="\\Srvesymolin\CALIDAD\AUDITORIAS\BUREAU VERITAS\2016\Documentación para enviar\GRÁFICOS Y CUADRO EVOLUCIÓN INDICADORES CALIDAD 2016 Rev 5.pdf"/>
    <hyperlink ref="V7" r:id="rId12"/>
    <hyperlink ref="V8" r:id="rId13"/>
    <hyperlink ref="V9" r:id="rId14"/>
    <hyperlink ref="V10" r:id="rId15"/>
    <hyperlink ref="V11" r:id="rId16"/>
    <hyperlink ref="V12" r:id="rId17"/>
    <hyperlink ref="V13" r:id="rId18"/>
    <hyperlink ref="V14" r:id="rId19"/>
    <hyperlink ref="V15" r:id="rId20"/>
    <hyperlink ref="V16" r:id="rId21"/>
    <hyperlink ref="V20" r:id="rId22"/>
    <hyperlink ref="V19" r:id="rId23"/>
    <hyperlink ref="V17" r:id="rId24"/>
    <hyperlink ref="V18" r:id="rId25"/>
    <hyperlink ref="V21" r:id="rId26"/>
    <hyperlink ref="V22" r:id="rId27"/>
    <hyperlink ref="V23" r:id="rId28"/>
    <hyperlink ref="V24" r:id="rId29"/>
    <hyperlink ref="V25" r:id="rId30"/>
    <hyperlink ref="V26" r:id="rId31"/>
    <hyperlink ref="V28" r:id="rId32"/>
    <hyperlink ref="V29" r:id="rId33"/>
    <hyperlink ref="V27" r:id="rId34"/>
    <hyperlink ref="V40" r:id="rId35"/>
    <hyperlink ref="V41" r:id="rId36"/>
    <hyperlink ref="V32" r:id="rId37"/>
    <hyperlink ref="V33" r:id="rId38"/>
    <hyperlink ref="V34" r:id="rId39"/>
    <hyperlink ref="V35" r:id="rId40"/>
    <hyperlink ref="V36" r:id="rId41"/>
    <hyperlink ref="V37" r:id="rId42"/>
    <hyperlink ref="V38" r:id="rId43"/>
    <hyperlink ref="V39" r:id="rId44"/>
    <hyperlink ref="V42" r:id="rId45"/>
    <hyperlink ref="V43" r:id="rId46"/>
    <hyperlink ref="V44" r:id="rId47"/>
    <hyperlink ref="V45" r:id="rId48"/>
    <hyperlink ref="V46" r:id="rId49"/>
  </hyperlinks>
  <pageMargins left="0.70866141732283472" right="0.70866141732283472" top="0.74803149606299213" bottom="0.74803149606299213" header="0.31496062992125984" footer="0.31496062992125984"/>
  <pageSetup paperSize="8" scale="41" orientation="landscape" r:id="rId50"/>
  <drawing r:id="rId51"/>
  <legacyDrawing r:id="rId52"/>
  <oleObjects>
    <mc:AlternateContent xmlns:mc="http://schemas.openxmlformats.org/markup-compatibility/2006">
      <mc:Choice Requires="x14">
        <oleObject progId="MSPhotoEd.3" shapeId="20481" r:id="rId53">
          <objectPr defaultSize="0" autoPict="0" r:id="rId5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0481" r:id="rId5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 filterMode="1">
    <tabColor rgb="FF00B0F0"/>
    <pageSetUpPr fitToPage="1"/>
  </sheetPr>
  <dimension ref="A1:U82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21" sqref="M21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97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>
        <v>0.25459999999999999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5.5800000000000002E-2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>
        <v>1.4769000000000001</v>
      </c>
      <c r="N13" s="16" t="str">
        <f t="shared" si="0"/>
        <v>J</v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0.85050000000000003</v>
      </c>
      <c r="N14" s="16" t="str">
        <f t="shared" si="0"/>
        <v>L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>
        <v>85</v>
      </c>
      <c r="I15" s="21"/>
      <c r="K15" s="31">
        <v>85</v>
      </c>
      <c r="L15" s="22" t="s">
        <v>71</v>
      </c>
      <c r="M15" s="31">
        <v>90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5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587.33000000000004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0.94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104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159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0.99999990000000005</v>
      </c>
      <c r="L22" s="22" t="s">
        <v>71</v>
      </c>
      <c r="M22" s="69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6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6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19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7.6899999999999996E-2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21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21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21">
        <v>0</v>
      </c>
      <c r="I38" s="21"/>
      <c r="J38" s="21"/>
      <c r="K38" s="77">
        <v>9.9999999999999998E-13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21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6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75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177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178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67">
        <v>1.37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179</v>
      </c>
      <c r="D45" s="34" t="s">
        <v>24</v>
      </c>
      <c r="E45" s="14" t="s">
        <v>76</v>
      </c>
      <c r="F45" s="21" t="s">
        <v>165</v>
      </c>
      <c r="G45" s="28" t="s">
        <v>165</v>
      </c>
      <c r="H45" s="42">
        <v>0.6</v>
      </c>
      <c r="I45" s="21"/>
      <c r="J45" s="21"/>
      <c r="K45" s="63">
        <v>0.6</v>
      </c>
      <c r="L45" s="24" t="s">
        <v>71</v>
      </c>
      <c r="M45" s="33">
        <v>0.81520000000000004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18">
        <v>5</v>
      </c>
      <c r="I46" s="21"/>
      <c r="J46" s="21"/>
      <c r="K46" s="31">
        <v>5</v>
      </c>
      <c r="L46" s="24" t="s">
        <v>71</v>
      </c>
      <c r="M46" s="67">
        <v>0</v>
      </c>
      <c r="N46" s="16" t="str">
        <f t="shared" si="0"/>
        <v>L</v>
      </c>
      <c r="O46" s="4"/>
      <c r="P46" s="70" t="s">
        <v>205</v>
      </c>
      <c r="Q46" s="70" t="s">
        <v>206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1">
        <v>200</v>
      </c>
      <c r="I47" s="21">
        <v>130</v>
      </c>
      <c r="J47" s="26"/>
      <c r="K47" s="34">
        <v>200</v>
      </c>
      <c r="L47" s="24" t="s">
        <v>74</v>
      </c>
      <c r="M47" s="67">
        <v>113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0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6135.29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1.8700000000000001E-2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21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esús Colmenero"/>
      </filters>
    </filterColumn>
    <filterColumn colId="12" showButton="0"/>
  </autoFilter>
  <mergeCells count="2">
    <mergeCell ref="F3:G4"/>
    <mergeCell ref="M6:N6"/>
  </mergeCells>
  <conditionalFormatting sqref="N7:N63">
    <cfRule type="cellIs" dxfId="35" priority="2" operator="equal">
      <formula>"L"</formula>
    </cfRule>
    <cfRule type="cellIs" dxfId="34" priority="3" operator="equal">
      <formula>"J"</formula>
    </cfRule>
  </conditionalFormatting>
  <conditionalFormatting sqref="N7:N63">
    <cfRule type="cellIs" dxfId="33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252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25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24" sqref="M2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54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96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2">
        <v>0.15</v>
      </c>
      <c r="L7" s="24" t="s">
        <v>71</v>
      </c>
      <c r="M7" s="73">
        <v>2.6700000000000002E-2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L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6.2700000000000006E-2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>
        <v>-9.7699999999999995E-2</v>
      </c>
      <c r="N13" s="16" t="str">
        <f t="shared" si="0"/>
        <v>L</v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0.83450000000000002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100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3.12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553.16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71"/>
      <c r="N18" s="16" t="str">
        <f t="shared" si="0"/>
        <v/>
      </c>
      <c r="O18" s="4"/>
      <c r="P18" s="4" t="s">
        <v>187</v>
      </c>
      <c r="Q18" s="4"/>
      <c r="R18" s="4"/>
      <c r="S18" s="4"/>
      <c r="T18" s="4"/>
      <c r="U18" s="4"/>
    </row>
    <row r="19" spans="1:21" ht="34.5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77">
        <v>0.85</v>
      </c>
      <c r="L19" s="22" t="s">
        <v>71</v>
      </c>
      <c r="M19" s="69">
        <v>0.88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104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173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0.99999899999999997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7.7700000000000005E-2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1.0000000000000001E-9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177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178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0</v>
      </c>
      <c r="N43" s="16" t="str">
        <f t="shared" si="0"/>
        <v>J</v>
      </c>
      <c r="O43" s="4"/>
      <c r="P43" s="70"/>
      <c r="Q43" s="70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67">
        <v>0</v>
      </c>
      <c r="N44" s="16" t="str">
        <f t="shared" si="0"/>
        <v>J</v>
      </c>
      <c r="O44" s="4"/>
      <c r="P44" s="70"/>
      <c r="Q44" s="70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180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0.77549999999999997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67">
        <v>0</v>
      </c>
      <c r="N46" s="16" t="str">
        <f t="shared" si="0"/>
        <v>L</v>
      </c>
      <c r="O46" s="4"/>
      <c r="P46" s="70" t="s">
        <v>205</v>
      </c>
      <c r="Q46" s="70" t="s">
        <v>206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142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7228.71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75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74">
        <v>0.02</v>
      </c>
      <c r="I57" s="74">
        <v>1.17E-2</v>
      </c>
      <c r="J57" s="21"/>
      <c r="K57" s="72">
        <v>0.02</v>
      </c>
      <c r="L57" s="24" t="s">
        <v>74</v>
      </c>
      <c r="M57" s="71">
        <v>1.6500000000000001E-2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74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esús Colmenero"/>
      </filters>
    </filterColumn>
    <filterColumn colId="12" showButton="0"/>
  </autoFilter>
  <mergeCells count="2">
    <mergeCell ref="F3:G4"/>
    <mergeCell ref="M6:N6"/>
  </mergeCells>
  <conditionalFormatting sqref="N7:N63">
    <cfRule type="cellIs" dxfId="32" priority="2" operator="equal">
      <formula>"L"</formula>
    </cfRule>
    <cfRule type="cellIs" dxfId="31" priority="3" operator="equal">
      <formula>"J"</formula>
    </cfRule>
  </conditionalFormatting>
  <conditionalFormatting sqref="N7:N63">
    <cfRule type="cellIs" dxfId="3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355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 filterMode="1">
    <tabColor rgb="FF00B0F0"/>
    <pageSetUpPr fitToPage="1"/>
  </sheetPr>
  <dimension ref="A1:U82"/>
  <sheetViews>
    <sheetView zoomScale="70" zoomScaleNormal="7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J70" sqref="J70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39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95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>
        <v>0.23130000000000001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4.1799999999999997E-2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>
        <v>0.34720000000000001</v>
      </c>
      <c r="N9" s="16" t="str">
        <f t="shared" si="0"/>
        <v>J</v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>
        <v>3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218</v>
      </c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23</v>
      </c>
      <c r="N12" s="16" t="str">
        <f t="shared" si="0"/>
        <v>J</v>
      </c>
      <c r="O12" s="4"/>
      <c r="P12" s="4" t="s">
        <v>219</v>
      </c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0.7137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93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2.48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568.64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77">
        <v>0.55000000000000004</v>
      </c>
      <c r="L18" s="22" t="s">
        <v>74</v>
      </c>
      <c r="M18" s="33">
        <v>0.50190000000000001</v>
      </c>
      <c r="N18" s="16" t="str">
        <f t="shared" si="0"/>
        <v>J</v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0.91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102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176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0.99999998999999995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 t="s">
        <v>182</v>
      </c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2</v>
      </c>
      <c r="N27" s="16" t="str">
        <f t="shared" si="0"/>
        <v>K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>
        <v>0.23699999999999999</v>
      </c>
      <c r="N34" s="16" t="str">
        <f t="shared" si="0"/>
        <v>J</v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7.6899999999999996E-2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>
        <v>0.61750000000000005</v>
      </c>
      <c r="N36" s="16" t="str">
        <f t="shared" si="0"/>
        <v>L</v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1.0000000000000001E-9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>
        <v>3.3000000000000002E-2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212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213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67">
        <v>1</v>
      </c>
      <c r="N44" s="16" t="str">
        <f t="shared" si="0"/>
        <v>J</v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214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0.63890000000000002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67">
        <v>0</v>
      </c>
      <c r="N46" s="16" t="str">
        <f t="shared" si="0"/>
        <v>L</v>
      </c>
      <c r="O46" s="4"/>
      <c r="P46" s="70" t="s">
        <v>205</v>
      </c>
      <c r="Q46" s="70" t="s">
        <v>206</v>
      </c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118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3409.6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1.26E-2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</filters>
    </filterColumn>
    <filterColumn colId="12" showButton="0"/>
  </autoFilter>
  <mergeCells count="2">
    <mergeCell ref="F3:G4"/>
    <mergeCell ref="M6:N6"/>
  </mergeCells>
  <conditionalFormatting sqref="N7:N63">
    <cfRule type="cellIs" dxfId="29" priority="2" operator="equal">
      <formula>"L"</formula>
    </cfRule>
    <cfRule type="cellIs" dxfId="28" priority="3" operator="equal">
      <formula>"J"</formula>
    </cfRule>
  </conditionalFormatting>
  <conditionalFormatting sqref="N7:N63">
    <cfRule type="cellIs" dxfId="27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457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457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 filterMode="1">
    <tabColor rgb="FF00B0F0"/>
    <pageSetUpPr fitToPage="1"/>
  </sheetPr>
  <dimension ref="A1:U82"/>
  <sheetViews>
    <sheetView zoomScale="70" zoomScaleNormal="7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M24" sqref="M2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38.71093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94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>
        <v>-1.5699999999999999E-2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L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6.3200000000000006E-2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 t="e">
        <f>#REF!</f>
        <v>#REF!</v>
      </c>
      <c r="N9" s="16" t="e">
        <f t="shared" si="0"/>
        <v>#REF!</v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>
        <v>-0.14410000000000001</v>
      </c>
      <c r="N13" s="16" t="str">
        <f t="shared" si="0"/>
        <v>L</v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0.83399999999999996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113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2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610.33000000000004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0.87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103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169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0.99999998999999995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2</v>
      </c>
      <c r="N27" s="16" t="str">
        <f t="shared" si="0"/>
        <v>K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7.6399999999999996E-2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 t="s">
        <v>183</v>
      </c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1E-13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212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213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2</v>
      </c>
      <c r="N43" s="16" t="str">
        <f t="shared" si="0"/>
        <v>K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67">
        <v>2</v>
      </c>
      <c r="N44" s="16" t="str">
        <f t="shared" si="0"/>
        <v>K</v>
      </c>
      <c r="O44" s="4"/>
      <c r="P44" s="70"/>
      <c r="Q44" s="70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214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0.69569999999999999</v>
      </c>
      <c r="N45" s="16" t="str">
        <f t="shared" si="0"/>
        <v>J</v>
      </c>
      <c r="O45" s="4"/>
      <c r="P45" s="70"/>
      <c r="Q45" s="70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67">
        <v>0</v>
      </c>
      <c r="N46" s="16" t="str">
        <f t="shared" si="0"/>
        <v>L</v>
      </c>
      <c r="O46" s="4"/>
      <c r="P46" s="70" t="s">
        <v>205</v>
      </c>
      <c r="Q46" s="70" t="s">
        <v>206</v>
      </c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118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2664.6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2.29E-2</v>
      </c>
      <c r="N57" s="16" t="str">
        <f t="shared" si="0"/>
        <v>L</v>
      </c>
      <c r="O57" s="4"/>
      <c r="P57" s="89" t="s">
        <v>207</v>
      </c>
      <c r="Q57" s="89" t="s">
        <v>208</v>
      </c>
      <c r="R57" s="90" t="s">
        <v>209</v>
      </c>
      <c r="S57" s="91">
        <v>42536</v>
      </c>
      <c r="T57" s="90" t="s">
        <v>210</v>
      </c>
      <c r="U57" s="89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Navarro"/>
      </filters>
    </filterColumn>
    <filterColumn colId="12" showButton="0"/>
  </autoFilter>
  <mergeCells count="2">
    <mergeCell ref="F3:G4"/>
    <mergeCell ref="M6:N6"/>
  </mergeCells>
  <conditionalFormatting sqref="N7:N63">
    <cfRule type="cellIs" dxfId="26" priority="2" operator="equal">
      <formula>"L"</formula>
    </cfRule>
    <cfRule type="cellIs" dxfId="25" priority="3" operator="equal">
      <formula>"J"</formula>
    </cfRule>
  </conditionalFormatting>
  <conditionalFormatting sqref="N7:N63">
    <cfRule type="cellIs" dxfId="24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5601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560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24" sqref="M24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93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>
        <v>0.2135</v>
      </c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>J</v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5.4300000000000001E-2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 t="e">
        <f>#REF!</f>
        <v>#REF!</v>
      </c>
      <c r="N9" s="16" t="e">
        <f t="shared" si="0"/>
        <v>#REF!</v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>
        <v>0.1641</v>
      </c>
      <c r="N13" s="16" t="str">
        <f t="shared" si="0"/>
        <v>J</v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0.77280000000000004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>
        <v>103</v>
      </c>
      <c r="N15" s="16" t="str">
        <f t="shared" si="0"/>
        <v>J</v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>
        <v>6.68</v>
      </c>
      <c r="N16" s="16" t="str">
        <f t="shared" si="0"/>
        <v>J</v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67">
        <v>588.29999999999995</v>
      </c>
      <c r="N17" s="16" t="str">
        <f t="shared" si="0"/>
        <v>J</v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/>
      <c r="J19" s="21"/>
      <c r="K19" s="69">
        <v>0.85</v>
      </c>
      <c r="L19" s="22" t="s">
        <v>71</v>
      </c>
      <c r="M19" s="69">
        <v>0.92</v>
      </c>
      <c r="N19" s="16" t="str">
        <f t="shared" si="0"/>
        <v>J</v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>
        <v>108</v>
      </c>
      <c r="N20" s="16" t="str">
        <f t="shared" si="0"/>
        <v>J</v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67">
        <v>180</v>
      </c>
      <c r="N21" s="16" t="str">
        <f t="shared" si="0"/>
        <v>J</v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77">
        <v>0.99999999989999999</v>
      </c>
      <c r="L22" s="22" t="s">
        <v>71</v>
      </c>
      <c r="M22" s="71">
        <v>1</v>
      </c>
      <c r="N22" s="16" t="str">
        <f t="shared" si="0"/>
        <v>J</v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>
        <v>0</v>
      </c>
      <c r="N23" s="16" t="str">
        <f t="shared" si="0"/>
        <v>J</v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>
        <v>100</v>
      </c>
      <c r="N24" s="16" t="str">
        <f t="shared" si="0"/>
        <v>J</v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62">
        <v>89.9</v>
      </c>
      <c r="L25" s="24" t="s">
        <v>71</v>
      </c>
      <c r="M25" s="31">
        <v>100</v>
      </c>
      <c r="N25" s="16" t="str">
        <f t="shared" si="0"/>
        <v>J</v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>
        <v>0</v>
      </c>
      <c r="I26" s="21"/>
      <c r="J26" s="21"/>
      <c r="K26" s="62">
        <v>0.1</v>
      </c>
      <c r="L26" s="24" t="s">
        <v>74</v>
      </c>
      <c r="M26" s="31">
        <v>0</v>
      </c>
      <c r="N26" s="16" t="str">
        <f t="shared" si="0"/>
        <v>J</v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62">
        <v>1</v>
      </c>
      <c r="N27" s="16" t="str">
        <f t="shared" si="0"/>
        <v>J</v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69">
        <v>1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69">
        <v>1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7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71">
        <v>7.5800000000000006E-2</v>
      </c>
      <c r="N35" s="16" t="str">
        <f t="shared" si="0"/>
        <v>J</v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3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79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9.9999999999999994E-12</v>
      </c>
      <c r="L38" s="24" t="s">
        <v>74</v>
      </c>
      <c r="M38" s="60">
        <v>0</v>
      </c>
      <c r="N38" s="16" t="str">
        <f t="shared" si="0"/>
        <v>J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79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212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>
        <v>0</v>
      </c>
      <c r="N42" s="16" t="str">
        <f t="shared" si="0"/>
        <v>J</v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213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>
        <v>1</v>
      </c>
      <c r="N43" s="16" t="str">
        <f t="shared" si="0"/>
        <v>J</v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67">
        <v>0.5</v>
      </c>
      <c r="N44" s="16" t="str">
        <f t="shared" si="0"/>
        <v>J</v>
      </c>
      <c r="O44" s="4"/>
      <c r="P44" s="70"/>
      <c r="Q44" s="70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214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71</v>
      </c>
      <c r="M45" s="69">
        <v>0.86439999999999995</v>
      </c>
      <c r="N45" s="16" t="str">
        <f t="shared" si="0"/>
        <v>J</v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71</v>
      </c>
      <c r="M46" s="67">
        <v>0</v>
      </c>
      <c r="N46" s="16" t="str">
        <f t="shared" si="0"/>
        <v>L</v>
      </c>
      <c r="O46" s="4"/>
      <c r="P46" s="70" t="s">
        <v>205</v>
      </c>
      <c r="Q46" s="70" t="s">
        <v>206</v>
      </c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174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5732.46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74">
        <v>1.17E-2</v>
      </c>
      <c r="J57" s="21"/>
      <c r="K57" s="72">
        <v>0.02</v>
      </c>
      <c r="L57" s="24" t="s">
        <v>74</v>
      </c>
      <c r="M57" s="71">
        <v>2.2700000000000001E-2</v>
      </c>
      <c r="N57" s="16" t="str">
        <f t="shared" si="0"/>
        <v>L</v>
      </c>
      <c r="O57" s="4"/>
      <c r="P57" s="89" t="s">
        <v>207</v>
      </c>
      <c r="Q57" s="89" t="s">
        <v>208</v>
      </c>
      <c r="R57" s="90" t="s">
        <v>209</v>
      </c>
      <c r="S57" s="91">
        <v>42536</v>
      </c>
      <c r="T57" s="90" t="s">
        <v>210</v>
      </c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74">
        <v>2.0000000000000001E-4</v>
      </c>
      <c r="J58" s="21"/>
      <c r="K58" s="71">
        <v>2.5000000000000001E-3</v>
      </c>
      <c r="L58" s="24" t="s">
        <v>74</v>
      </c>
      <c r="M58" s="7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Navarro"/>
      </filters>
    </filterColumn>
    <filterColumn colId="12" showButton="0"/>
  </autoFilter>
  <mergeCells count="2">
    <mergeCell ref="F3:G4"/>
    <mergeCell ref="M6:N6"/>
  </mergeCells>
  <conditionalFormatting sqref="N7:N63">
    <cfRule type="cellIs" dxfId="23" priority="2" operator="equal">
      <formula>"L"</formula>
    </cfRule>
    <cfRule type="cellIs" dxfId="22" priority="3" operator="equal">
      <formula>"J"</formula>
    </cfRule>
  </conditionalFormatting>
  <conditionalFormatting sqref="N7:N63">
    <cfRule type="cellIs" dxfId="21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662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66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60" sqref="M60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168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hidden="1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80">
        <v>0.15</v>
      </c>
      <c r="L7" s="24" t="s">
        <v>71</v>
      </c>
      <c r="M7" s="73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hidden="1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80">
        <v>0.17</v>
      </c>
      <c r="L8" s="24" t="s">
        <v>74</v>
      </c>
      <c r="M8" s="73">
        <v>3.9899999999999998E-2</v>
      </c>
      <c r="N8" s="16" t="str">
        <f t="shared" si="0"/>
        <v>J</v>
      </c>
      <c r="O8" s="2"/>
      <c r="P8" s="2"/>
      <c r="Q8" s="2"/>
      <c r="R8" s="2"/>
      <c r="S8" s="2"/>
      <c r="T8" s="2"/>
      <c r="U8" s="2"/>
    </row>
    <row r="9" spans="1:21" ht="34.5" hidden="1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77">
        <v>0.43</v>
      </c>
      <c r="L9" s="24" t="s">
        <v>74</v>
      </c>
      <c r="M9" s="7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62">
        <v>2.0099999999999998</v>
      </c>
      <c r="N10" s="16" t="str">
        <f t="shared" si="0"/>
        <v>J</v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 t="s">
        <v>181</v>
      </c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>
        <v>0</v>
      </c>
      <c r="N12" s="16" t="str">
        <f t="shared" si="0"/>
        <v>L</v>
      </c>
      <c r="O12" s="4"/>
      <c r="P12" s="70" t="s">
        <v>220</v>
      </c>
      <c r="Q12" s="4"/>
      <c r="R12" s="4"/>
      <c r="S12" s="4"/>
      <c r="T12" s="4"/>
      <c r="U12" s="4"/>
    </row>
    <row r="13" spans="1:21" ht="34.5" hidden="1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77">
        <v>0.02</v>
      </c>
      <c r="L13" s="24" t="s">
        <v>71</v>
      </c>
      <c r="M13" s="7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hidden="1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77">
        <v>0.85</v>
      </c>
      <c r="L14" s="57" t="s">
        <v>74</v>
      </c>
      <c r="M14" s="71">
        <v>0.80559999999999998</v>
      </c>
      <c r="N14" s="16" t="str">
        <f t="shared" si="0"/>
        <v>J</v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/>
      <c r="N15" s="16" t="str">
        <f t="shared" si="0"/>
        <v/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/>
      <c r="N16" s="16" t="str">
        <f t="shared" si="0"/>
        <v/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/>
      <c r="N17" s="16" t="str">
        <f t="shared" si="0"/>
        <v/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166</v>
      </c>
      <c r="J19" s="21"/>
      <c r="K19" s="31">
        <v>85</v>
      </c>
      <c r="L19" s="22" t="s">
        <v>71</v>
      </c>
      <c r="M19" s="31"/>
      <c r="N19" s="16" t="str">
        <f t="shared" si="0"/>
        <v/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/>
      <c r="N20" s="16" t="str">
        <f t="shared" si="0"/>
        <v/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/>
      <c r="N21" s="16" t="str">
        <f t="shared" si="0"/>
        <v/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/>
      <c r="N22" s="16" t="str">
        <f t="shared" si="0"/>
        <v/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/>
      <c r="N24" s="16" t="str">
        <f t="shared" si="0"/>
        <v/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/>
      <c r="N25" s="16" t="str">
        <f t="shared" si="0"/>
        <v/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/>
      <c r="N26" s="16" t="str">
        <f t="shared" si="0"/>
        <v/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/>
      <c r="N27" s="16" t="str">
        <f t="shared" si="0"/>
        <v/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>
        <v>100</v>
      </c>
      <c r="N30" s="16" t="str">
        <f t="shared" si="0"/>
        <v>J</v>
      </c>
      <c r="O30" s="4"/>
      <c r="P30" s="4"/>
      <c r="Q30" s="4"/>
      <c r="R30" s="4"/>
      <c r="S30" s="4"/>
      <c r="T30" s="4"/>
      <c r="U30" s="4"/>
    </row>
    <row r="31" spans="1:21" ht="34.5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>
        <v>0</v>
      </c>
      <c r="N31" s="16" t="str">
        <f t="shared" si="0"/>
        <v>J</v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76">
        <v>0.85</v>
      </c>
      <c r="L32" s="27" t="s">
        <v>71</v>
      </c>
      <c r="M32" s="31">
        <v>100</v>
      </c>
      <c r="N32" s="16" t="str">
        <f t="shared" si="0"/>
        <v>J</v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76">
        <v>0.85</v>
      </c>
      <c r="L33" s="24" t="s">
        <v>71</v>
      </c>
      <c r="M33" s="31">
        <v>100</v>
      </c>
      <c r="N33" s="16" t="str">
        <f t="shared" si="0"/>
        <v>J</v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77">
        <v>0.35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78">
        <v>0.15</v>
      </c>
      <c r="L35" s="24" t="s">
        <v>74</v>
      </c>
      <c r="M35" s="31"/>
      <c r="N35" s="16" t="str">
        <f t="shared" si="0"/>
        <v/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78">
        <v>0.6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78">
        <v>0.04</v>
      </c>
      <c r="L37" s="24" t="s">
        <v>74</v>
      </c>
      <c r="M37" s="101">
        <v>0</v>
      </c>
      <c r="N37" s="16" t="str">
        <f t="shared" si="0"/>
        <v>J</v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77">
        <v>0</v>
      </c>
      <c r="L38" s="24" t="s">
        <v>74</v>
      </c>
      <c r="M38" s="101">
        <v>0</v>
      </c>
      <c r="N38" s="16" t="str">
        <f t="shared" si="0"/>
        <v>K</v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78">
        <v>0.06</v>
      </c>
      <c r="L39" s="24" t="s">
        <v>74</v>
      </c>
      <c r="M39" s="101">
        <v>3.7699999999999997E-2</v>
      </c>
      <c r="N39" s="16" t="str">
        <f t="shared" si="0"/>
        <v>J</v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212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1</v>
      </c>
      <c r="L42" s="24" t="s">
        <v>74</v>
      </c>
      <c r="M42" s="31"/>
      <c r="N42" s="16" t="str">
        <f t="shared" si="0"/>
        <v/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213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/>
      <c r="N43" s="16" t="str">
        <f t="shared" si="0"/>
        <v/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/>
      <c r="N44" s="16" t="str">
        <f t="shared" si="0"/>
        <v/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214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74</v>
      </c>
      <c r="M45" s="31"/>
      <c r="N45" s="16" t="str">
        <f t="shared" si="0"/>
        <v/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74</v>
      </c>
      <c r="M46" s="31"/>
      <c r="N46" s="16" t="str">
        <f t="shared" si="0"/>
        <v/>
      </c>
      <c r="O46" s="4"/>
      <c r="P46" s="4"/>
      <c r="Q46" s="4"/>
      <c r="R46" s="4"/>
      <c r="S46" s="4"/>
      <c r="T46" s="4"/>
      <c r="U46" s="4"/>
    </row>
    <row r="47" spans="1:21" ht="34.5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>
        <v>134</v>
      </c>
      <c r="N47" s="16" t="str">
        <f t="shared" si="0"/>
        <v>J</v>
      </c>
      <c r="O47" s="3"/>
      <c r="P47" s="3"/>
      <c r="Q47" s="3"/>
      <c r="R47" s="3"/>
      <c r="S47" s="3"/>
      <c r="T47" s="3"/>
      <c r="U47" s="3"/>
    </row>
    <row r="48" spans="1:21" ht="34.5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>
        <v>2851.48</v>
      </c>
      <c r="N48" s="16" t="str">
        <f t="shared" si="0"/>
        <v>J</v>
      </c>
      <c r="O48" s="4"/>
      <c r="P48" s="4"/>
      <c r="Q48" s="4"/>
      <c r="R48" s="4"/>
      <c r="S48" s="4"/>
      <c r="T48" s="4"/>
      <c r="U48" s="4"/>
    </row>
    <row r="49" spans="1:21" ht="34.5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>
        <v>0</v>
      </c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>J</v>
      </c>
      <c r="O49" s="4"/>
      <c r="P49" s="4"/>
      <c r="Q49" s="4"/>
      <c r="R49" s="4"/>
      <c r="S49" s="4"/>
      <c r="T49" s="4"/>
      <c r="U49" s="4"/>
    </row>
    <row r="50" spans="1:21" ht="34.5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>
        <v>0</v>
      </c>
      <c r="N50" s="16" t="str">
        <f t="shared" si="0"/>
        <v>J</v>
      </c>
      <c r="O50" s="4"/>
      <c r="P50" s="4"/>
      <c r="Q50" s="4"/>
      <c r="R50" s="4"/>
      <c r="S50" s="4"/>
      <c r="T50" s="4"/>
      <c r="U50" s="4"/>
    </row>
    <row r="51" spans="1:21" ht="34.5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>
        <v>0</v>
      </c>
      <c r="N51" s="16" t="str">
        <f t="shared" si="0"/>
        <v>J</v>
      </c>
      <c r="O51" s="4"/>
      <c r="P51" s="4"/>
      <c r="Q51" s="4"/>
      <c r="R51" s="4"/>
      <c r="S51" s="4"/>
      <c r="T51" s="4"/>
      <c r="U51" s="4"/>
    </row>
    <row r="52" spans="1:21" ht="34.5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>
        <v>0</v>
      </c>
      <c r="N52" s="16" t="str">
        <f t="shared" si="0"/>
        <v>J</v>
      </c>
      <c r="O52" s="4"/>
      <c r="P52" s="4"/>
      <c r="Q52" s="4"/>
      <c r="R52" s="4"/>
      <c r="S52" s="4"/>
      <c r="T52" s="4"/>
      <c r="U52" s="4"/>
    </row>
    <row r="53" spans="1:21" ht="34.5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>
        <v>0</v>
      </c>
      <c r="N53" s="16" t="str">
        <f t="shared" si="0"/>
        <v>J</v>
      </c>
      <c r="O53" s="4"/>
      <c r="P53" s="4"/>
      <c r="Q53" s="4"/>
      <c r="R53" s="4"/>
      <c r="S53" s="4"/>
      <c r="T53" s="4"/>
      <c r="U53" s="4"/>
    </row>
    <row r="54" spans="1:21" ht="34.5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>
        <v>0</v>
      </c>
      <c r="N54" s="16" t="str">
        <f t="shared" si="0"/>
        <v>J</v>
      </c>
      <c r="O54" s="4"/>
      <c r="P54" s="4"/>
      <c r="Q54" s="4"/>
      <c r="R54" s="4"/>
      <c r="S54" s="4"/>
      <c r="T54" s="4"/>
      <c r="U54" s="4"/>
    </row>
    <row r="55" spans="1:21" ht="34.5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>
        <v>0</v>
      </c>
      <c r="N55" s="16" t="str">
        <f t="shared" si="0"/>
        <v>J</v>
      </c>
      <c r="O55" s="3"/>
      <c r="P55" s="3"/>
      <c r="Q55" s="3"/>
      <c r="R55" s="3"/>
      <c r="S55" s="3"/>
      <c r="T55" s="3"/>
      <c r="U55" s="3"/>
    </row>
    <row r="56" spans="1:21" ht="34.5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>
        <v>0</v>
      </c>
      <c r="N56" s="16" t="str">
        <f t="shared" si="0"/>
        <v>J</v>
      </c>
      <c r="O56" s="11"/>
      <c r="P56" s="11"/>
      <c r="Q56" s="11"/>
      <c r="R56" s="11"/>
      <c r="S56" s="11"/>
      <c r="T56" s="11"/>
      <c r="U56" s="11"/>
    </row>
    <row r="57" spans="1:21" ht="34.5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23">
        <v>1.17E-2</v>
      </c>
      <c r="J57" s="21"/>
      <c r="K57" s="72">
        <v>0.02</v>
      </c>
      <c r="L57" s="24" t="s">
        <v>74</v>
      </c>
      <c r="M57" s="71">
        <v>8.3000000000000001E-3</v>
      </c>
      <c r="N57" s="16" t="str">
        <f t="shared" si="0"/>
        <v>J</v>
      </c>
      <c r="O57" s="4"/>
      <c r="P57" s="4"/>
      <c r="Q57" s="4"/>
      <c r="R57" s="4"/>
      <c r="S57" s="4"/>
      <c r="T57" s="4"/>
      <c r="U57" s="4"/>
    </row>
    <row r="58" spans="1:21" ht="34.5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23">
        <v>2.0000000000000001E-4</v>
      </c>
      <c r="J58" s="21"/>
      <c r="K58" s="71">
        <v>2.5000000000000001E-3</v>
      </c>
      <c r="L58" s="24" t="s">
        <v>74</v>
      </c>
      <c r="M58" s="31">
        <v>0</v>
      </c>
      <c r="N58" s="16" t="str">
        <f t="shared" si="0"/>
        <v>J</v>
      </c>
      <c r="O58" s="4"/>
      <c r="P58" s="4"/>
      <c r="Q58" s="4"/>
      <c r="R58" s="4"/>
      <c r="S58" s="4"/>
      <c r="T58" s="4"/>
      <c r="U58" s="4"/>
    </row>
    <row r="59" spans="1:21" ht="34.5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>
        <v>100</v>
      </c>
      <c r="N59" s="16" t="str">
        <f t="shared" si="0"/>
        <v>J</v>
      </c>
      <c r="O59" s="4"/>
      <c r="P59" s="4"/>
      <c r="Q59" s="4"/>
      <c r="R59" s="4"/>
      <c r="S59" s="4"/>
      <c r="T59" s="4"/>
      <c r="U59" s="4"/>
    </row>
    <row r="60" spans="1:21" ht="34.5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>
        <v>100</v>
      </c>
      <c r="N60" s="16" t="str">
        <f t="shared" si="0"/>
        <v>J</v>
      </c>
      <c r="O60" s="4"/>
      <c r="P60" s="4"/>
      <c r="Q60" s="4"/>
      <c r="R60" s="4"/>
      <c r="S60" s="4"/>
      <c r="T60" s="4"/>
      <c r="U60" s="4"/>
    </row>
    <row r="61" spans="1:21" ht="34.5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>
        <v>100</v>
      </c>
      <c r="N61" s="16" t="str">
        <f t="shared" si="0"/>
        <v>J</v>
      </c>
      <c r="O61" s="4"/>
      <c r="P61" s="4"/>
      <c r="Q61" s="4"/>
      <c r="R61" s="4"/>
      <c r="S61" s="4"/>
      <c r="T61" s="4"/>
      <c r="U61" s="4"/>
    </row>
    <row r="62" spans="1:21" ht="34.5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>
        <v>100</v>
      </c>
      <c r="N62" s="16" t="str">
        <f t="shared" si="0"/>
        <v>J</v>
      </c>
      <c r="O62" s="4"/>
      <c r="P62" s="4"/>
      <c r="Q62" s="4"/>
      <c r="R62" s="4"/>
      <c r="S62" s="4"/>
      <c r="T62" s="4"/>
      <c r="U62" s="4"/>
    </row>
    <row r="63" spans="1:21" ht="34.5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>
        <v>0</v>
      </c>
      <c r="N63" s="55" t="str">
        <f t="shared" si="0"/>
        <v>J</v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Javier Navarro"/>
      </filters>
    </filterColumn>
    <filterColumn colId="12" showButton="0"/>
  </autoFilter>
  <mergeCells count="2">
    <mergeCell ref="F3:G4"/>
    <mergeCell ref="M6:N6"/>
  </mergeCells>
  <conditionalFormatting sqref="N7:N63">
    <cfRule type="cellIs" dxfId="20" priority="2" operator="equal">
      <formula>"L"</formula>
    </cfRule>
    <cfRule type="cellIs" dxfId="19" priority="3" operator="equal">
      <formula>"J"</formula>
    </cfRule>
  </conditionalFormatting>
  <conditionalFormatting sqref="N7:N63">
    <cfRule type="cellIs" dxfId="18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76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764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 filterMode="1">
    <tabColor rgb="FF00B0F0"/>
    <pageSetUpPr fitToPage="1"/>
  </sheetPr>
  <dimension ref="A1:U8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49" sqref="K49"/>
    </sheetView>
  </sheetViews>
  <sheetFormatPr baseColWidth="10" defaultRowHeight="15" x14ac:dyDescent="0.25"/>
  <cols>
    <col min="1" max="1" width="94.4257812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4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" t="s">
        <v>189</v>
      </c>
      <c r="F1" s="1"/>
      <c r="G1" s="1"/>
      <c r="H1" s="1"/>
      <c r="I1" s="1"/>
      <c r="J1" s="1"/>
      <c r="K1" t="s">
        <v>0</v>
      </c>
      <c r="L1" t="s">
        <v>1</v>
      </c>
      <c r="M1" s="1"/>
      <c r="N1" s="1"/>
      <c r="O1" s="1"/>
      <c r="R1" s="1"/>
      <c r="S1" s="1"/>
      <c r="T1" s="1"/>
      <c r="U1" s="1"/>
    </row>
    <row r="2" spans="1:21" x14ac:dyDescent="0.25">
      <c r="K2" t="s">
        <v>2</v>
      </c>
      <c r="L2" t="s">
        <v>3</v>
      </c>
    </row>
    <row r="3" spans="1:21" x14ac:dyDescent="0.25">
      <c r="F3" s="104" t="s">
        <v>169</v>
      </c>
      <c r="G3" s="104"/>
      <c r="K3" t="s">
        <v>4</v>
      </c>
      <c r="L3" s="38">
        <v>5</v>
      </c>
    </row>
    <row r="4" spans="1:21" x14ac:dyDescent="0.25">
      <c r="F4" s="104"/>
      <c r="G4" s="104"/>
      <c r="Q4" s="38"/>
    </row>
    <row r="5" spans="1:21" ht="15.75" thickBot="1" x14ac:dyDescent="0.3"/>
    <row r="6" spans="1:21" ht="51" customHeight="1" x14ac:dyDescent="0.25">
      <c r="A6" s="5" t="s">
        <v>5</v>
      </c>
      <c r="B6" s="6" t="s">
        <v>6</v>
      </c>
      <c r="C6" s="17" t="s">
        <v>57</v>
      </c>
      <c r="D6" s="17" t="s">
        <v>16</v>
      </c>
      <c r="E6" s="17" t="s">
        <v>58</v>
      </c>
      <c r="F6" s="17" t="s">
        <v>2</v>
      </c>
      <c r="G6" s="17" t="s">
        <v>59</v>
      </c>
      <c r="H6" s="6" t="s">
        <v>60</v>
      </c>
      <c r="I6" s="6" t="s">
        <v>61</v>
      </c>
      <c r="J6" s="6" t="s">
        <v>132</v>
      </c>
      <c r="K6" s="6" t="s">
        <v>190</v>
      </c>
      <c r="L6" s="6" t="s">
        <v>62</v>
      </c>
      <c r="M6" s="102" t="s">
        <v>191</v>
      </c>
      <c r="N6" s="103"/>
      <c r="O6" s="6" t="s">
        <v>63</v>
      </c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25</v>
      </c>
    </row>
    <row r="7" spans="1:21" ht="34.5" customHeight="1" x14ac:dyDescent="0.25">
      <c r="A7" s="7" t="s">
        <v>109</v>
      </c>
      <c r="B7" s="35" t="s">
        <v>7</v>
      </c>
      <c r="C7" s="53" t="s">
        <v>157</v>
      </c>
      <c r="D7" s="30" t="s">
        <v>25</v>
      </c>
      <c r="E7" s="14" t="s">
        <v>73</v>
      </c>
      <c r="F7" s="20" t="s">
        <v>3</v>
      </c>
      <c r="G7" s="20" t="s">
        <v>3</v>
      </c>
      <c r="H7" s="20">
        <v>15</v>
      </c>
      <c r="I7" s="20"/>
      <c r="J7" s="20"/>
      <c r="K7" s="30">
        <v>15</v>
      </c>
      <c r="L7" s="24" t="s">
        <v>71</v>
      </c>
      <c r="M7" s="30"/>
      <c r="N7" s="16" t="str">
        <f t="shared" ref="N7:N63" si="0">IF(K7="",IF(M7="","",IF(L7="MIN",IF(M7=J7,"K",IF(M7&lt;J7,"L","J")),IF(M7=J7,"K",IF(M7&gt;J7,"L","J")))),IF(M7="","",IF(L7="MIN",IF(M7=K7,"K",IF(M7&lt;K7,"L","J")),IF(M7=K7,"K",IF(M7&gt;K7,"L","J")))))</f>
        <v/>
      </c>
      <c r="O7" s="2"/>
      <c r="P7" s="2"/>
      <c r="Q7" s="2"/>
      <c r="R7" s="2"/>
      <c r="S7" s="2"/>
      <c r="T7" s="2"/>
      <c r="U7" s="2"/>
    </row>
    <row r="8" spans="1:21" ht="34.5" customHeight="1" x14ac:dyDescent="0.25">
      <c r="A8" s="7" t="s">
        <v>111</v>
      </c>
      <c r="B8" s="35" t="s">
        <v>7</v>
      </c>
      <c r="C8" s="44" t="s">
        <v>112</v>
      </c>
      <c r="D8" s="30" t="s">
        <v>24</v>
      </c>
      <c r="E8" s="14" t="s">
        <v>73</v>
      </c>
      <c r="F8" s="20" t="s">
        <v>3</v>
      </c>
      <c r="G8" s="20" t="s">
        <v>3</v>
      </c>
      <c r="H8" s="20">
        <v>17</v>
      </c>
      <c r="I8" s="20"/>
      <c r="J8" s="20"/>
      <c r="K8" s="30">
        <v>17</v>
      </c>
      <c r="L8" s="24" t="s">
        <v>74</v>
      </c>
      <c r="M8" s="30"/>
      <c r="N8" s="16" t="str">
        <f t="shared" si="0"/>
        <v/>
      </c>
      <c r="O8" s="2"/>
      <c r="P8" s="2"/>
      <c r="Q8" s="2"/>
      <c r="R8" s="2"/>
      <c r="S8" s="2"/>
      <c r="T8" s="2"/>
      <c r="U8" s="2"/>
    </row>
    <row r="9" spans="1:21" ht="34.5" customHeight="1" x14ac:dyDescent="0.25">
      <c r="A9" s="7" t="s">
        <v>110</v>
      </c>
      <c r="B9" s="35" t="s">
        <v>7</v>
      </c>
      <c r="C9" s="43" t="s">
        <v>158</v>
      </c>
      <c r="D9" s="31" t="s">
        <v>24</v>
      </c>
      <c r="E9" s="14" t="s">
        <v>73</v>
      </c>
      <c r="F9" s="20" t="s">
        <v>3</v>
      </c>
      <c r="G9" s="21" t="s">
        <v>3</v>
      </c>
      <c r="H9" s="21">
        <v>43</v>
      </c>
      <c r="I9" s="21"/>
      <c r="J9" s="21"/>
      <c r="K9" s="31">
        <v>43</v>
      </c>
      <c r="L9" s="24" t="s">
        <v>74</v>
      </c>
      <c r="M9" s="31"/>
      <c r="N9" s="16" t="str">
        <f t="shared" si="0"/>
        <v/>
      </c>
      <c r="O9" s="4"/>
      <c r="P9" s="4"/>
      <c r="Q9" s="4"/>
      <c r="R9" s="4"/>
      <c r="S9" s="4"/>
      <c r="T9" s="4"/>
      <c r="U9" s="4"/>
    </row>
    <row r="10" spans="1:21" ht="34.5" hidden="1" customHeight="1" x14ac:dyDescent="0.25">
      <c r="A10" s="7" t="s">
        <v>159</v>
      </c>
      <c r="B10" s="35" t="s">
        <v>8</v>
      </c>
      <c r="C10" s="43" t="s">
        <v>113</v>
      </c>
      <c r="D10" s="31" t="s">
        <v>24</v>
      </c>
      <c r="E10" s="14" t="s">
        <v>73</v>
      </c>
      <c r="F10" s="21" t="s">
        <v>87</v>
      </c>
      <c r="G10" s="21" t="s">
        <v>87</v>
      </c>
      <c r="H10" s="21">
        <v>2</v>
      </c>
      <c r="I10" s="21"/>
      <c r="J10" s="21"/>
      <c r="K10" s="31">
        <v>2</v>
      </c>
      <c r="L10" s="24" t="s">
        <v>71</v>
      </c>
      <c r="M10" s="31"/>
      <c r="N10" s="16" t="str">
        <f t="shared" si="0"/>
        <v/>
      </c>
      <c r="O10" s="4"/>
      <c r="P10" s="4"/>
      <c r="Q10" s="4"/>
      <c r="R10" s="4"/>
      <c r="S10" s="4"/>
      <c r="T10" s="4"/>
      <c r="U10" s="4"/>
    </row>
    <row r="11" spans="1:21" ht="34.5" hidden="1" customHeight="1" x14ac:dyDescent="0.25">
      <c r="A11" s="8" t="s">
        <v>160</v>
      </c>
      <c r="B11" s="35" t="s">
        <v>8</v>
      </c>
      <c r="C11" s="43" t="s">
        <v>161</v>
      </c>
      <c r="D11" s="31" t="s">
        <v>24</v>
      </c>
      <c r="E11" s="14" t="s">
        <v>70</v>
      </c>
      <c r="F11" s="21" t="s">
        <v>87</v>
      </c>
      <c r="G11" s="21" t="s">
        <v>87</v>
      </c>
      <c r="H11" s="21"/>
      <c r="I11" s="21"/>
      <c r="J11" s="65"/>
      <c r="K11" s="31">
        <v>30</v>
      </c>
      <c r="L11" s="24" t="s">
        <v>71</v>
      </c>
      <c r="M11" s="31"/>
      <c r="N11" s="16" t="str">
        <f t="shared" si="0"/>
        <v/>
      </c>
      <c r="O11" s="4"/>
      <c r="P11" s="4"/>
      <c r="Q11" s="4"/>
      <c r="R11" s="4"/>
      <c r="S11" s="4"/>
      <c r="T11" s="4"/>
      <c r="U11" s="4"/>
    </row>
    <row r="12" spans="1:21" ht="34.5" hidden="1" customHeight="1" x14ac:dyDescent="0.25">
      <c r="A12" s="7" t="s">
        <v>162</v>
      </c>
      <c r="B12" s="35" t="s">
        <v>8</v>
      </c>
      <c r="C12" s="43" t="s">
        <v>163</v>
      </c>
      <c r="D12" s="32" t="s">
        <v>25</v>
      </c>
      <c r="E12" s="14" t="s">
        <v>73</v>
      </c>
      <c r="F12" s="21" t="s">
        <v>87</v>
      </c>
      <c r="G12" s="21" t="s">
        <v>87</v>
      </c>
      <c r="H12" s="21"/>
      <c r="I12" s="21"/>
      <c r="J12" s="21"/>
      <c r="K12" s="31">
        <v>10</v>
      </c>
      <c r="L12" s="22" t="s">
        <v>71</v>
      </c>
      <c r="M12" s="31"/>
      <c r="N12" s="16" t="str">
        <f t="shared" si="0"/>
        <v/>
      </c>
      <c r="O12" s="4"/>
      <c r="P12" s="4"/>
      <c r="Q12" s="4"/>
      <c r="R12" s="4"/>
      <c r="S12" s="4"/>
      <c r="T12" s="4"/>
      <c r="U12" s="4"/>
    </row>
    <row r="13" spans="1:21" ht="34.5" customHeight="1" x14ac:dyDescent="0.25">
      <c r="A13" s="8" t="s">
        <v>164</v>
      </c>
      <c r="B13" s="35" t="s">
        <v>9</v>
      </c>
      <c r="C13" s="43" t="s">
        <v>134</v>
      </c>
      <c r="D13" s="32" t="s">
        <v>25</v>
      </c>
      <c r="E13" s="14" t="s">
        <v>70</v>
      </c>
      <c r="F13" s="20" t="s">
        <v>3</v>
      </c>
      <c r="G13" s="20" t="s">
        <v>3</v>
      </c>
      <c r="H13" s="21">
        <v>2</v>
      </c>
      <c r="I13" s="21"/>
      <c r="J13" s="21"/>
      <c r="K13" s="31">
        <v>2</v>
      </c>
      <c r="L13" s="24" t="s">
        <v>71</v>
      </c>
      <c r="M13" s="31"/>
      <c r="N13" s="16" t="str">
        <f t="shared" si="0"/>
        <v/>
      </c>
      <c r="O13" s="4"/>
      <c r="P13" s="4"/>
      <c r="Q13" s="4"/>
      <c r="R13" s="4"/>
      <c r="S13" s="4"/>
      <c r="T13" s="4"/>
      <c r="U13" s="4"/>
    </row>
    <row r="14" spans="1:21" ht="34.5" customHeight="1" x14ac:dyDescent="0.25">
      <c r="A14" s="8" t="s">
        <v>133</v>
      </c>
      <c r="B14" s="35" t="s">
        <v>9</v>
      </c>
      <c r="C14" s="43" t="s">
        <v>135</v>
      </c>
      <c r="D14" s="56" t="s">
        <v>24</v>
      </c>
      <c r="E14" s="14" t="s">
        <v>73</v>
      </c>
      <c r="F14" s="20" t="s">
        <v>3</v>
      </c>
      <c r="G14" s="20" t="s">
        <v>3</v>
      </c>
      <c r="H14" s="21">
        <v>85</v>
      </c>
      <c r="I14" s="21"/>
      <c r="J14" s="21"/>
      <c r="K14" s="31">
        <v>85</v>
      </c>
      <c r="L14" s="57" t="s">
        <v>74</v>
      </c>
      <c r="M14" s="31"/>
      <c r="N14" s="16" t="str">
        <f t="shared" si="0"/>
        <v/>
      </c>
      <c r="O14" s="4"/>
      <c r="P14" s="4"/>
      <c r="Q14" s="4"/>
      <c r="R14" s="4"/>
      <c r="S14" s="4"/>
      <c r="T14" s="4"/>
      <c r="U14" s="4"/>
    </row>
    <row r="15" spans="1:21" ht="34.5" hidden="1" customHeight="1" x14ac:dyDescent="0.25">
      <c r="A15" s="7" t="s">
        <v>136</v>
      </c>
      <c r="B15" s="35" t="s">
        <v>17</v>
      </c>
      <c r="C15" s="43" t="s">
        <v>137</v>
      </c>
      <c r="D15" s="32" t="s">
        <v>24</v>
      </c>
      <c r="E15" s="14" t="s">
        <v>76</v>
      </c>
      <c r="F15" s="21" t="s">
        <v>88</v>
      </c>
      <c r="G15" s="21" t="s">
        <v>88</v>
      </c>
      <c r="H15" s="21"/>
      <c r="I15" s="21"/>
      <c r="K15" s="31">
        <v>85</v>
      </c>
      <c r="L15" s="22" t="s">
        <v>71</v>
      </c>
      <c r="M15" s="31"/>
      <c r="N15" s="16" t="str">
        <f t="shared" si="0"/>
        <v/>
      </c>
      <c r="O15" s="4"/>
      <c r="P15" s="4"/>
      <c r="Q15" s="4"/>
      <c r="R15" s="4"/>
      <c r="S15" s="4"/>
      <c r="T15" s="4"/>
      <c r="U15" s="4"/>
    </row>
    <row r="16" spans="1:21" ht="34.5" hidden="1" customHeight="1" x14ac:dyDescent="0.25">
      <c r="A16" s="7" t="s">
        <v>138</v>
      </c>
      <c r="B16" s="35" t="s">
        <v>17</v>
      </c>
      <c r="C16" s="43" t="s">
        <v>139</v>
      </c>
      <c r="D16" s="32" t="s">
        <v>25</v>
      </c>
      <c r="E16" s="14" t="s">
        <v>76</v>
      </c>
      <c r="F16" s="21" t="s">
        <v>88</v>
      </c>
      <c r="G16" s="21" t="s">
        <v>88</v>
      </c>
      <c r="H16" s="21">
        <v>35</v>
      </c>
      <c r="I16" s="21"/>
      <c r="J16" s="65"/>
      <c r="K16" s="31">
        <v>40</v>
      </c>
      <c r="L16" s="22" t="s">
        <v>74</v>
      </c>
      <c r="M16" s="31"/>
      <c r="N16" s="16" t="str">
        <f t="shared" si="0"/>
        <v/>
      </c>
      <c r="O16" s="4"/>
      <c r="P16" s="4"/>
      <c r="Q16" s="4"/>
      <c r="R16" s="4"/>
      <c r="S16" s="4"/>
      <c r="T16" s="4"/>
      <c r="U16" s="4"/>
    </row>
    <row r="17" spans="1:21" ht="34.5" hidden="1" customHeight="1" x14ac:dyDescent="0.25">
      <c r="A17" s="7" t="s">
        <v>140</v>
      </c>
      <c r="B17" s="35" t="s">
        <v>12</v>
      </c>
      <c r="C17" s="43" t="s">
        <v>141</v>
      </c>
      <c r="D17" s="32" t="s">
        <v>24</v>
      </c>
      <c r="E17" s="14" t="s">
        <v>76</v>
      </c>
      <c r="F17" s="21" t="s">
        <v>89</v>
      </c>
      <c r="G17" s="21" t="s">
        <v>89</v>
      </c>
      <c r="H17" s="21">
        <v>360</v>
      </c>
      <c r="I17" s="21"/>
      <c r="J17" s="65"/>
      <c r="K17" s="31">
        <v>400</v>
      </c>
      <c r="L17" s="22" t="s">
        <v>71</v>
      </c>
      <c r="M17" s="31"/>
      <c r="N17" s="16" t="str">
        <f t="shared" si="0"/>
        <v/>
      </c>
      <c r="O17" s="4"/>
      <c r="P17" s="4"/>
      <c r="Q17" s="4"/>
      <c r="R17" s="4"/>
      <c r="S17" s="4"/>
      <c r="T17" s="4"/>
      <c r="U17" s="4"/>
    </row>
    <row r="18" spans="1:21" ht="34.5" hidden="1" customHeight="1" x14ac:dyDescent="0.25">
      <c r="A18" s="7" t="s">
        <v>26</v>
      </c>
      <c r="B18" s="35" t="s">
        <v>12</v>
      </c>
      <c r="C18" s="43" t="s">
        <v>142</v>
      </c>
      <c r="D18" s="32" t="s">
        <v>24</v>
      </c>
      <c r="E18" s="14" t="s">
        <v>73</v>
      </c>
      <c r="F18" s="21" t="s">
        <v>89</v>
      </c>
      <c r="G18" s="21" t="s">
        <v>89</v>
      </c>
      <c r="H18" s="21">
        <v>55</v>
      </c>
      <c r="I18" s="39"/>
      <c r="J18" s="65"/>
      <c r="K18" s="31">
        <v>55</v>
      </c>
      <c r="L18" s="22" t="s">
        <v>74</v>
      </c>
      <c r="M18" s="31"/>
      <c r="N18" s="16" t="str">
        <f t="shared" si="0"/>
        <v/>
      </c>
      <c r="O18" s="4"/>
      <c r="P18" s="4"/>
      <c r="Q18" s="4"/>
      <c r="R18" s="4"/>
      <c r="S18" s="4"/>
      <c r="T18" s="4"/>
      <c r="U18" s="4"/>
    </row>
    <row r="19" spans="1:21" ht="34.5" hidden="1" customHeight="1" x14ac:dyDescent="0.25">
      <c r="A19" s="7" t="s">
        <v>27</v>
      </c>
      <c r="B19" s="35" t="s">
        <v>12</v>
      </c>
      <c r="C19" s="43" t="s">
        <v>144</v>
      </c>
      <c r="D19" s="32" t="s">
        <v>24</v>
      </c>
      <c r="E19" s="14" t="s">
        <v>76</v>
      </c>
      <c r="F19" s="21" t="s">
        <v>89</v>
      </c>
      <c r="G19" s="21" t="s">
        <v>89</v>
      </c>
      <c r="H19" s="21"/>
      <c r="I19" s="21" t="s">
        <v>166</v>
      </c>
      <c r="J19" s="21"/>
      <c r="K19" s="31">
        <v>85</v>
      </c>
      <c r="L19" s="22" t="s">
        <v>71</v>
      </c>
      <c r="M19" s="31"/>
      <c r="N19" s="16" t="str">
        <f t="shared" si="0"/>
        <v/>
      </c>
      <c r="O19" s="4"/>
      <c r="P19" s="4"/>
      <c r="Q19" s="4"/>
      <c r="R19" s="4"/>
      <c r="S19" s="4"/>
      <c r="T19" s="4"/>
      <c r="U19" s="4"/>
    </row>
    <row r="20" spans="1:21" ht="34.5" hidden="1" customHeight="1" x14ac:dyDescent="0.25">
      <c r="A20" s="7" t="s">
        <v>28</v>
      </c>
      <c r="B20" s="35" t="s">
        <v>12</v>
      </c>
      <c r="C20" s="43" t="s">
        <v>143</v>
      </c>
      <c r="D20" s="31" t="s">
        <v>24</v>
      </c>
      <c r="E20" s="14" t="s">
        <v>76</v>
      </c>
      <c r="F20" s="21" t="s">
        <v>89</v>
      </c>
      <c r="G20" s="21" t="s">
        <v>89</v>
      </c>
      <c r="H20" s="21"/>
      <c r="I20" s="21"/>
      <c r="J20" s="21"/>
      <c r="K20" s="31">
        <v>100</v>
      </c>
      <c r="L20" s="22" t="s">
        <v>71</v>
      </c>
      <c r="M20" s="31"/>
      <c r="N20" s="16" t="str">
        <f t="shared" si="0"/>
        <v/>
      </c>
      <c r="O20" s="4"/>
      <c r="P20" s="4"/>
      <c r="Q20" s="4"/>
      <c r="R20" s="4"/>
      <c r="S20" s="4"/>
      <c r="T20" s="4"/>
      <c r="U20" s="4"/>
    </row>
    <row r="21" spans="1:21" ht="34.5" hidden="1" customHeight="1" x14ac:dyDescent="0.25">
      <c r="A21" s="8" t="s">
        <v>18</v>
      </c>
      <c r="B21" s="35" t="s">
        <v>12</v>
      </c>
      <c r="C21" s="43" t="s">
        <v>145</v>
      </c>
      <c r="D21" s="31" t="s">
        <v>25</v>
      </c>
      <c r="E21" s="14" t="s">
        <v>76</v>
      </c>
      <c r="F21" s="21" t="s">
        <v>89</v>
      </c>
      <c r="G21" s="21" t="s">
        <v>89</v>
      </c>
      <c r="H21" s="21">
        <v>250</v>
      </c>
      <c r="I21" s="21"/>
      <c r="J21" s="65"/>
      <c r="K21" s="31">
        <v>225</v>
      </c>
      <c r="L21" s="22" t="s">
        <v>74</v>
      </c>
      <c r="M21" s="31"/>
      <c r="N21" s="16" t="str">
        <f t="shared" si="0"/>
        <v/>
      </c>
      <c r="O21" s="4"/>
      <c r="P21" s="4"/>
      <c r="Q21" s="4"/>
      <c r="R21" s="4"/>
      <c r="S21" s="4"/>
      <c r="T21" s="4"/>
      <c r="U21" s="4"/>
    </row>
    <row r="22" spans="1:21" ht="34.5" hidden="1" customHeight="1" x14ac:dyDescent="0.25">
      <c r="A22" s="8" t="s">
        <v>21</v>
      </c>
      <c r="B22" s="35" t="s">
        <v>19</v>
      </c>
      <c r="C22" s="43" t="s">
        <v>146</v>
      </c>
      <c r="D22" s="31" t="s">
        <v>24</v>
      </c>
      <c r="E22" s="14" t="s">
        <v>76</v>
      </c>
      <c r="F22" s="21" t="s">
        <v>89</v>
      </c>
      <c r="G22" s="21" t="s">
        <v>89</v>
      </c>
      <c r="H22" s="21">
        <v>100</v>
      </c>
      <c r="I22" s="21"/>
      <c r="J22" s="21"/>
      <c r="K22" s="62">
        <v>99.9</v>
      </c>
      <c r="L22" s="22" t="s">
        <v>71</v>
      </c>
      <c r="M22" s="31"/>
      <c r="N22" s="16" t="str">
        <f t="shared" si="0"/>
        <v/>
      </c>
      <c r="O22" s="4"/>
      <c r="P22" s="4"/>
      <c r="Q22" s="4"/>
      <c r="R22" s="4"/>
      <c r="S22" s="4"/>
      <c r="T22" s="4"/>
      <c r="U22" s="4"/>
    </row>
    <row r="23" spans="1:21" ht="34.5" hidden="1" customHeight="1" x14ac:dyDescent="0.25">
      <c r="A23" s="7" t="s">
        <v>29</v>
      </c>
      <c r="B23" s="35" t="s">
        <v>19</v>
      </c>
      <c r="C23" s="43" t="s">
        <v>147</v>
      </c>
      <c r="D23" s="31" t="s">
        <v>25</v>
      </c>
      <c r="E23" s="14" t="s">
        <v>73</v>
      </c>
      <c r="F23" s="21" t="s">
        <v>89</v>
      </c>
      <c r="G23" s="21" t="s">
        <v>89</v>
      </c>
      <c r="H23" s="21">
        <v>0</v>
      </c>
      <c r="I23" s="21"/>
      <c r="J23" s="21"/>
      <c r="K23" s="62">
        <v>0.1</v>
      </c>
      <c r="L23" s="22" t="s">
        <v>74</v>
      </c>
      <c r="M23" s="31"/>
      <c r="N23" s="16" t="str">
        <f t="shared" si="0"/>
        <v/>
      </c>
      <c r="O23" s="4"/>
      <c r="P23" s="4"/>
      <c r="Q23" s="4"/>
      <c r="R23" s="4"/>
      <c r="S23" s="4"/>
      <c r="T23" s="4"/>
      <c r="U23" s="4"/>
    </row>
    <row r="24" spans="1:21" ht="34.5" hidden="1" customHeight="1" x14ac:dyDescent="0.25">
      <c r="A24" s="7" t="s">
        <v>149</v>
      </c>
      <c r="B24" s="35" t="s">
        <v>19</v>
      </c>
      <c r="C24" s="43" t="s">
        <v>148</v>
      </c>
      <c r="D24" s="32" t="s">
        <v>25</v>
      </c>
      <c r="E24" s="14" t="s">
        <v>76</v>
      </c>
      <c r="F24" s="21" t="s">
        <v>89</v>
      </c>
      <c r="G24" s="21" t="s">
        <v>89</v>
      </c>
      <c r="H24" s="21"/>
      <c r="I24" s="21"/>
      <c r="J24" s="29"/>
      <c r="K24" s="31">
        <v>90</v>
      </c>
      <c r="L24" s="22" t="s">
        <v>71</v>
      </c>
      <c r="M24" s="31"/>
      <c r="N24" s="16" t="str">
        <f t="shared" si="0"/>
        <v/>
      </c>
      <c r="O24" s="4"/>
      <c r="P24" s="4"/>
      <c r="Q24" s="4"/>
      <c r="R24" s="4"/>
      <c r="S24" s="4"/>
      <c r="T24" s="4"/>
      <c r="U24" s="4"/>
    </row>
    <row r="25" spans="1:21" ht="34.5" hidden="1" customHeight="1" x14ac:dyDescent="0.25">
      <c r="A25" s="8" t="s">
        <v>150</v>
      </c>
      <c r="B25" s="35" t="s">
        <v>19</v>
      </c>
      <c r="C25" s="43" t="s">
        <v>148</v>
      </c>
      <c r="D25" s="31" t="s">
        <v>25</v>
      </c>
      <c r="E25" s="14" t="s">
        <v>76</v>
      </c>
      <c r="F25" s="21" t="s">
        <v>89</v>
      </c>
      <c r="G25" s="21" t="s">
        <v>89</v>
      </c>
      <c r="H25" s="21"/>
      <c r="I25" s="21"/>
      <c r="J25" s="21"/>
      <c r="K25" s="31">
        <v>90</v>
      </c>
      <c r="L25" s="24" t="s">
        <v>71</v>
      </c>
      <c r="M25" s="31"/>
      <c r="N25" s="16" t="str">
        <f t="shared" si="0"/>
        <v/>
      </c>
      <c r="O25" s="4"/>
      <c r="P25" s="4"/>
      <c r="Q25" s="4"/>
      <c r="R25" s="4"/>
      <c r="S25" s="4"/>
      <c r="T25" s="4"/>
      <c r="U25" s="4"/>
    </row>
    <row r="26" spans="1:21" ht="34.5" hidden="1" customHeight="1" x14ac:dyDescent="0.25">
      <c r="A26" s="8" t="s">
        <v>30</v>
      </c>
      <c r="B26" s="35" t="s">
        <v>20</v>
      </c>
      <c r="C26" s="43" t="s">
        <v>151</v>
      </c>
      <c r="D26" s="31" t="s">
        <v>24</v>
      </c>
      <c r="E26" s="14" t="s">
        <v>76</v>
      </c>
      <c r="F26" s="21" t="s">
        <v>90</v>
      </c>
      <c r="G26" s="21" t="s">
        <v>90</v>
      </c>
      <c r="H26" s="21"/>
      <c r="I26" s="21"/>
      <c r="J26" s="21"/>
      <c r="K26" s="62">
        <v>0.1</v>
      </c>
      <c r="L26" s="24" t="s">
        <v>74</v>
      </c>
      <c r="M26" s="31"/>
      <c r="N26" s="16" t="str">
        <f t="shared" si="0"/>
        <v/>
      </c>
      <c r="O26" s="4"/>
      <c r="P26" s="4"/>
      <c r="Q26" s="4"/>
      <c r="R26" s="4"/>
      <c r="S26" s="4"/>
      <c r="T26" s="4"/>
      <c r="U26" s="4"/>
    </row>
    <row r="27" spans="1:21" ht="34.5" hidden="1" customHeight="1" x14ac:dyDescent="0.25">
      <c r="A27" s="8" t="s">
        <v>31</v>
      </c>
      <c r="B27" s="35" t="s">
        <v>20</v>
      </c>
      <c r="C27" s="43" t="s">
        <v>152</v>
      </c>
      <c r="D27" s="31" t="s">
        <v>25</v>
      </c>
      <c r="E27" s="14" t="s">
        <v>76</v>
      </c>
      <c r="F27" s="21" t="s">
        <v>90</v>
      </c>
      <c r="G27" s="21" t="s">
        <v>90</v>
      </c>
      <c r="H27" s="21">
        <v>2</v>
      </c>
      <c r="I27" s="21"/>
      <c r="J27" s="21"/>
      <c r="K27" s="31">
        <v>2</v>
      </c>
      <c r="L27" s="24" t="s">
        <v>74</v>
      </c>
      <c r="M27" s="31"/>
      <c r="N27" s="16" t="str">
        <f t="shared" si="0"/>
        <v/>
      </c>
      <c r="O27" s="4"/>
      <c r="P27" s="4"/>
      <c r="Q27" s="4"/>
      <c r="R27" s="4"/>
      <c r="S27" s="4"/>
      <c r="T27" s="4"/>
      <c r="U27" s="4"/>
    </row>
    <row r="28" spans="1:21" ht="34.5" hidden="1" customHeight="1" x14ac:dyDescent="0.25">
      <c r="A28" s="8" t="s">
        <v>153</v>
      </c>
      <c r="B28" s="35" t="s">
        <v>15</v>
      </c>
      <c r="C28" s="43" t="s">
        <v>154</v>
      </c>
      <c r="D28" s="31" t="s">
        <v>25</v>
      </c>
      <c r="E28" s="14" t="s">
        <v>70</v>
      </c>
      <c r="F28" s="21" t="s">
        <v>91</v>
      </c>
      <c r="G28" s="21" t="s">
        <v>91</v>
      </c>
      <c r="H28" s="21">
        <v>6</v>
      </c>
      <c r="I28" s="21"/>
      <c r="J28" s="21"/>
      <c r="K28" s="31">
        <v>6</v>
      </c>
      <c r="L28" s="24" t="s">
        <v>71</v>
      </c>
      <c r="M28" s="31"/>
      <c r="N28" s="16" t="str">
        <f t="shared" si="0"/>
        <v/>
      </c>
      <c r="O28" s="4"/>
      <c r="P28" s="4"/>
      <c r="Q28" s="4"/>
      <c r="R28" s="4"/>
      <c r="S28" s="4"/>
      <c r="T28" s="4"/>
      <c r="U28" s="4"/>
    </row>
    <row r="29" spans="1:21" ht="34.5" hidden="1" customHeight="1" x14ac:dyDescent="0.25">
      <c r="A29" s="7" t="s">
        <v>155</v>
      </c>
      <c r="B29" s="35" t="s">
        <v>15</v>
      </c>
      <c r="C29" s="43" t="s">
        <v>156</v>
      </c>
      <c r="D29" s="32" t="s">
        <v>24</v>
      </c>
      <c r="E29" s="14" t="s">
        <v>70</v>
      </c>
      <c r="F29" s="21" t="s">
        <v>91</v>
      </c>
      <c r="G29" s="21" t="s">
        <v>91</v>
      </c>
      <c r="H29" s="21">
        <v>6</v>
      </c>
      <c r="I29" s="21"/>
      <c r="J29" s="21"/>
      <c r="K29" s="31">
        <v>6</v>
      </c>
      <c r="L29" s="24" t="s">
        <v>74</v>
      </c>
      <c r="M29" s="31"/>
      <c r="N29" s="16" t="str">
        <f t="shared" si="0"/>
        <v/>
      </c>
      <c r="O29" s="4"/>
      <c r="P29" s="4"/>
      <c r="Q29" s="4"/>
      <c r="R29" s="4"/>
      <c r="S29" s="4"/>
      <c r="T29" s="4"/>
      <c r="U29" s="4"/>
    </row>
    <row r="30" spans="1:21" ht="34.5" hidden="1" customHeight="1" x14ac:dyDescent="0.25">
      <c r="A30" s="7" t="s">
        <v>32</v>
      </c>
      <c r="B30" s="35" t="s">
        <v>22</v>
      </c>
      <c r="C30" s="15" t="s">
        <v>69</v>
      </c>
      <c r="D30" s="32" t="s">
        <v>24</v>
      </c>
      <c r="E30" s="14" t="s">
        <v>70</v>
      </c>
      <c r="F30" s="18" t="s">
        <v>114</v>
      </c>
      <c r="G30" s="18" t="s">
        <v>114</v>
      </c>
      <c r="H30" s="19">
        <v>100</v>
      </c>
      <c r="I30" s="19">
        <v>100</v>
      </c>
      <c r="J30" s="25"/>
      <c r="K30" s="60">
        <v>99.999999990000006</v>
      </c>
      <c r="L30" s="40" t="s">
        <v>71</v>
      </c>
      <c r="M30" s="31"/>
      <c r="N30" s="16" t="str">
        <f t="shared" si="0"/>
        <v/>
      </c>
      <c r="O30" s="4"/>
      <c r="P30" s="4"/>
      <c r="Q30" s="4"/>
      <c r="R30" s="4"/>
      <c r="S30" s="4"/>
      <c r="T30" s="4"/>
      <c r="U30" s="4"/>
    </row>
    <row r="31" spans="1:21" ht="34.5" hidden="1" customHeight="1" x14ac:dyDescent="0.25">
      <c r="A31" s="7" t="s">
        <v>33</v>
      </c>
      <c r="B31" s="35" t="s">
        <v>22</v>
      </c>
      <c r="C31" s="15" t="s">
        <v>72</v>
      </c>
      <c r="D31" s="32" t="s">
        <v>25</v>
      </c>
      <c r="E31" s="14" t="s">
        <v>73</v>
      </c>
      <c r="F31" s="18" t="s">
        <v>114</v>
      </c>
      <c r="G31" s="18" t="s">
        <v>114</v>
      </c>
      <c r="H31" s="18">
        <v>0</v>
      </c>
      <c r="I31" s="42">
        <v>0</v>
      </c>
      <c r="J31" s="25"/>
      <c r="K31" s="61">
        <v>9.9999999999999998E-13</v>
      </c>
      <c r="L31" s="41" t="s">
        <v>74</v>
      </c>
      <c r="M31" s="31"/>
      <c r="N31" s="16" t="str">
        <f t="shared" si="0"/>
        <v/>
      </c>
      <c r="O31" s="4"/>
      <c r="P31" s="4"/>
      <c r="Q31" s="4"/>
      <c r="R31" s="4"/>
      <c r="S31" s="4"/>
      <c r="T31" s="4"/>
      <c r="U31" s="4"/>
    </row>
    <row r="32" spans="1:21" ht="34.5" hidden="1" customHeight="1" x14ac:dyDescent="0.25">
      <c r="A32" s="7" t="s">
        <v>34</v>
      </c>
      <c r="B32" s="35" t="s">
        <v>11</v>
      </c>
      <c r="C32" s="53" t="s">
        <v>129</v>
      </c>
      <c r="D32" s="32" t="s">
        <v>25</v>
      </c>
      <c r="E32" s="14" t="s">
        <v>76</v>
      </c>
      <c r="F32" s="21" t="s">
        <v>90</v>
      </c>
      <c r="G32" s="21" t="s">
        <v>90</v>
      </c>
      <c r="H32" s="21">
        <v>85</v>
      </c>
      <c r="I32" s="21"/>
      <c r="J32" s="21"/>
      <c r="K32" s="34">
        <v>85</v>
      </c>
      <c r="L32" s="27" t="s">
        <v>71</v>
      </c>
      <c r="M32" s="31"/>
      <c r="N32" s="16" t="str">
        <f t="shared" si="0"/>
        <v/>
      </c>
      <c r="O32" s="4"/>
      <c r="P32" s="4"/>
      <c r="Q32" s="4"/>
      <c r="R32" s="4"/>
      <c r="S32" s="4"/>
      <c r="T32" s="4"/>
      <c r="U32" s="4"/>
    </row>
    <row r="33" spans="1:21" ht="34.5" hidden="1" customHeight="1" x14ac:dyDescent="0.25">
      <c r="A33" s="8" t="s">
        <v>35</v>
      </c>
      <c r="B33" s="35" t="s">
        <v>11</v>
      </c>
      <c r="C33" s="53" t="s">
        <v>130</v>
      </c>
      <c r="D33" s="31" t="s">
        <v>25</v>
      </c>
      <c r="E33" s="14" t="s">
        <v>76</v>
      </c>
      <c r="F33" s="21" t="s">
        <v>90</v>
      </c>
      <c r="G33" s="21" t="s">
        <v>90</v>
      </c>
      <c r="H33" s="21">
        <v>85</v>
      </c>
      <c r="I33" s="21"/>
      <c r="J33" s="21"/>
      <c r="K33" s="34">
        <v>85</v>
      </c>
      <c r="L33" s="24" t="s">
        <v>71</v>
      </c>
      <c r="M33" s="31"/>
      <c r="N33" s="16" t="str">
        <f t="shared" si="0"/>
        <v/>
      </c>
      <c r="O33" s="4"/>
      <c r="P33" s="4"/>
      <c r="Q33" s="4"/>
      <c r="R33" s="4"/>
      <c r="S33" s="4"/>
      <c r="T33" s="4"/>
      <c r="U33" s="4"/>
    </row>
    <row r="34" spans="1:21" ht="34.5" hidden="1" customHeight="1" x14ac:dyDescent="0.25">
      <c r="A34" s="46" t="s">
        <v>36</v>
      </c>
      <c r="B34" s="45" t="s">
        <v>11</v>
      </c>
      <c r="C34" s="53" t="s">
        <v>131</v>
      </c>
      <c r="D34" s="32" t="s">
        <v>24</v>
      </c>
      <c r="E34" s="14" t="s">
        <v>73</v>
      </c>
      <c r="F34" s="21" t="s">
        <v>90</v>
      </c>
      <c r="G34" s="21" t="s">
        <v>90</v>
      </c>
      <c r="H34" s="21">
        <v>21</v>
      </c>
      <c r="I34" s="21"/>
      <c r="J34" s="21"/>
      <c r="K34" s="31">
        <v>35</v>
      </c>
      <c r="L34" s="24" t="s">
        <v>74</v>
      </c>
      <c r="M34" s="31"/>
      <c r="N34" s="16" t="str">
        <f t="shared" si="0"/>
        <v/>
      </c>
      <c r="O34" s="4"/>
      <c r="P34" s="4"/>
      <c r="Q34" s="4"/>
      <c r="R34" s="4"/>
      <c r="S34" s="4"/>
      <c r="T34" s="4"/>
      <c r="U34" s="4"/>
    </row>
    <row r="35" spans="1:21" ht="34.5" hidden="1" customHeight="1" x14ac:dyDescent="0.25">
      <c r="A35" s="47" t="s">
        <v>115</v>
      </c>
      <c r="B35" s="49" t="s">
        <v>10</v>
      </c>
      <c r="C35" s="52" t="s">
        <v>122</v>
      </c>
      <c r="D35" s="50" t="s">
        <v>25</v>
      </c>
      <c r="E35" s="14" t="s">
        <v>76</v>
      </c>
      <c r="F35" s="21" t="s">
        <v>90</v>
      </c>
      <c r="G35" s="21" t="s">
        <v>90</v>
      </c>
      <c r="H35" s="19">
        <v>15</v>
      </c>
      <c r="I35" s="42"/>
      <c r="J35" s="42"/>
      <c r="K35" s="58">
        <v>15</v>
      </c>
      <c r="L35" s="24" t="s">
        <v>74</v>
      </c>
      <c r="M35" s="31"/>
      <c r="N35" s="16" t="str">
        <f t="shared" si="0"/>
        <v/>
      </c>
      <c r="O35" s="22"/>
      <c r="P35" s="22"/>
      <c r="Q35" s="22"/>
      <c r="R35" s="22"/>
      <c r="S35" s="22"/>
      <c r="T35" s="22"/>
      <c r="U35" s="22"/>
    </row>
    <row r="36" spans="1:21" ht="34.5" hidden="1" customHeight="1" x14ac:dyDescent="0.25">
      <c r="A36" s="47" t="s">
        <v>116</v>
      </c>
      <c r="B36" s="49" t="s">
        <v>10</v>
      </c>
      <c r="C36" s="52" t="s">
        <v>123</v>
      </c>
      <c r="D36" s="50" t="s">
        <v>25</v>
      </c>
      <c r="E36" s="14" t="s">
        <v>73</v>
      </c>
      <c r="F36" s="21" t="s">
        <v>90</v>
      </c>
      <c r="G36" s="21" t="s">
        <v>90</v>
      </c>
      <c r="H36" s="19">
        <v>60</v>
      </c>
      <c r="I36" s="21"/>
      <c r="J36" s="21"/>
      <c r="K36" s="58">
        <v>60</v>
      </c>
      <c r="L36" s="24" t="s">
        <v>74</v>
      </c>
      <c r="M36" s="31"/>
      <c r="N36" s="16" t="str">
        <f t="shared" si="0"/>
        <v/>
      </c>
      <c r="O36" s="22"/>
      <c r="P36" s="22"/>
      <c r="Q36" s="22"/>
      <c r="R36" s="22"/>
      <c r="S36" s="22"/>
      <c r="T36" s="22"/>
      <c r="U36" s="22"/>
    </row>
    <row r="37" spans="1:21" ht="34.5" hidden="1" customHeight="1" x14ac:dyDescent="0.25">
      <c r="A37" s="47" t="s">
        <v>117</v>
      </c>
      <c r="B37" s="49" t="s">
        <v>10</v>
      </c>
      <c r="C37" s="52" t="s">
        <v>124</v>
      </c>
      <c r="D37" s="50" t="s">
        <v>25</v>
      </c>
      <c r="E37" s="14" t="s">
        <v>76</v>
      </c>
      <c r="F37" s="21" t="s">
        <v>90</v>
      </c>
      <c r="G37" s="21" t="s">
        <v>90</v>
      </c>
      <c r="H37" s="19">
        <v>4</v>
      </c>
      <c r="I37" s="21"/>
      <c r="J37" s="21"/>
      <c r="K37" s="58">
        <v>4</v>
      </c>
      <c r="L37" s="24" t="s">
        <v>74</v>
      </c>
      <c r="M37" s="58"/>
      <c r="N37" s="16" t="str">
        <f t="shared" si="0"/>
        <v/>
      </c>
      <c r="O37" s="22"/>
      <c r="P37" s="22"/>
      <c r="Q37" s="22"/>
      <c r="R37" s="22"/>
      <c r="S37" s="22"/>
      <c r="T37" s="22"/>
      <c r="U37" s="22"/>
    </row>
    <row r="38" spans="1:21" ht="34.5" hidden="1" customHeight="1" x14ac:dyDescent="0.25">
      <c r="A38" s="47" t="s">
        <v>118</v>
      </c>
      <c r="B38" s="49" t="s">
        <v>10</v>
      </c>
      <c r="C38" s="52" t="s">
        <v>125</v>
      </c>
      <c r="D38" s="50" t="s">
        <v>25</v>
      </c>
      <c r="E38" s="14" t="s">
        <v>76</v>
      </c>
      <c r="F38" s="21" t="s">
        <v>90</v>
      </c>
      <c r="G38" s="21" t="s">
        <v>90</v>
      </c>
      <c r="H38" s="19">
        <v>0</v>
      </c>
      <c r="I38" s="21"/>
      <c r="J38" s="21"/>
      <c r="K38" s="62">
        <v>0.1</v>
      </c>
      <c r="L38" s="24" t="s">
        <v>74</v>
      </c>
      <c r="M38" s="58"/>
      <c r="N38" s="16" t="str">
        <f t="shared" si="0"/>
        <v/>
      </c>
      <c r="O38" s="22"/>
      <c r="P38" s="22"/>
      <c r="Q38" s="22"/>
      <c r="R38" s="22"/>
      <c r="S38" s="22"/>
      <c r="T38" s="22"/>
      <c r="U38" s="22"/>
    </row>
    <row r="39" spans="1:21" ht="34.5" hidden="1" customHeight="1" x14ac:dyDescent="0.25">
      <c r="A39" s="47" t="s">
        <v>119</v>
      </c>
      <c r="B39" s="49" t="s">
        <v>10</v>
      </c>
      <c r="C39" s="53" t="s">
        <v>126</v>
      </c>
      <c r="D39" s="50" t="s">
        <v>24</v>
      </c>
      <c r="E39" s="14" t="s">
        <v>73</v>
      </c>
      <c r="F39" s="21" t="s">
        <v>90</v>
      </c>
      <c r="G39" s="21" t="s">
        <v>90</v>
      </c>
      <c r="H39" s="19">
        <v>6</v>
      </c>
      <c r="I39" s="21"/>
      <c r="J39" s="21"/>
      <c r="K39" s="58">
        <v>6</v>
      </c>
      <c r="L39" s="24" t="s">
        <v>74</v>
      </c>
      <c r="M39" s="58"/>
      <c r="N39" s="16" t="str">
        <f t="shared" si="0"/>
        <v/>
      </c>
      <c r="O39" s="22"/>
      <c r="P39" s="22"/>
      <c r="Q39" s="22"/>
      <c r="R39" s="22"/>
      <c r="S39" s="22"/>
      <c r="T39" s="22"/>
      <c r="U39" s="22"/>
    </row>
    <row r="40" spans="1:21" ht="34.5" hidden="1" customHeight="1" x14ac:dyDescent="0.25">
      <c r="A40" s="47" t="s">
        <v>120</v>
      </c>
      <c r="B40" s="49" t="s">
        <v>10</v>
      </c>
      <c r="C40" s="52" t="s">
        <v>127</v>
      </c>
      <c r="D40" s="51" t="s">
        <v>25</v>
      </c>
      <c r="E40" s="14" t="s">
        <v>70</v>
      </c>
      <c r="F40" s="21" t="s">
        <v>90</v>
      </c>
      <c r="G40" s="21" t="s">
        <v>90</v>
      </c>
      <c r="H40" s="21">
        <v>0.5</v>
      </c>
      <c r="I40" s="21"/>
      <c r="J40" s="21"/>
      <c r="K40" s="31">
        <v>0.5</v>
      </c>
      <c r="L40" s="40" t="s">
        <v>71</v>
      </c>
      <c r="M40" s="58"/>
      <c r="N40" s="16" t="str">
        <f t="shared" si="0"/>
        <v/>
      </c>
      <c r="O40" s="22"/>
      <c r="P40" s="22"/>
      <c r="Q40" s="22"/>
      <c r="R40" s="22"/>
      <c r="S40" s="22"/>
      <c r="T40" s="22"/>
      <c r="U40" s="22"/>
    </row>
    <row r="41" spans="1:21" ht="34.5" hidden="1" customHeight="1" x14ac:dyDescent="0.25">
      <c r="A41" s="48" t="s">
        <v>121</v>
      </c>
      <c r="B41" s="49" t="s">
        <v>10</v>
      </c>
      <c r="C41" s="52" t="s">
        <v>128</v>
      </c>
      <c r="D41" s="50" t="s">
        <v>25</v>
      </c>
      <c r="E41" s="14" t="s">
        <v>70</v>
      </c>
      <c r="F41" s="21" t="s">
        <v>90</v>
      </c>
      <c r="G41" s="21" t="s">
        <v>90</v>
      </c>
      <c r="H41" s="21">
        <v>1</v>
      </c>
      <c r="I41" s="21"/>
      <c r="J41" s="21"/>
      <c r="K41" s="31">
        <v>1</v>
      </c>
      <c r="L41" s="24" t="s">
        <v>74</v>
      </c>
      <c r="M41" s="59"/>
      <c r="N41" s="16" t="str">
        <f t="shared" si="0"/>
        <v/>
      </c>
      <c r="O41" s="22"/>
      <c r="P41" s="22"/>
      <c r="Q41" s="22"/>
      <c r="R41" s="22"/>
      <c r="S41" s="22"/>
      <c r="T41" s="22"/>
      <c r="U41" s="22"/>
    </row>
    <row r="42" spans="1:21" ht="34.5" hidden="1" customHeight="1" x14ac:dyDescent="0.25">
      <c r="A42" s="9" t="s">
        <v>98</v>
      </c>
      <c r="B42" s="37" t="s">
        <v>14</v>
      </c>
      <c r="C42" s="15" t="s">
        <v>100</v>
      </c>
      <c r="D42" s="34" t="s">
        <v>24</v>
      </c>
      <c r="E42" s="14" t="s">
        <v>76</v>
      </c>
      <c r="F42" s="21" t="s">
        <v>165</v>
      </c>
      <c r="G42" s="28" t="s">
        <v>165</v>
      </c>
      <c r="H42" s="21" t="s">
        <v>105</v>
      </c>
      <c r="I42" s="21"/>
      <c r="J42" s="25"/>
      <c r="K42" s="34">
        <v>0.75</v>
      </c>
      <c r="L42" s="24" t="s">
        <v>74</v>
      </c>
      <c r="M42" s="31"/>
      <c r="N42" s="16" t="str">
        <f t="shared" si="0"/>
        <v/>
      </c>
      <c r="O42" s="4"/>
      <c r="P42" s="4"/>
      <c r="Q42" s="4"/>
      <c r="R42" s="4"/>
      <c r="S42" s="4"/>
      <c r="T42" s="4"/>
      <c r="U42" s="4"/>
    </row>
    <row r="43" spans="1:21" ht="34.5" hidden="1" customHeight="1" x14ac:dyDescent="0.25">
      <c r="A43" s="9" t="s">
        <v>37</v>
      </c>
      <c r="B43" s="37" t="s">
        <v>14</v>
      </c>
      <c r="C43" s="15" t="s">
        <v>101</v>
      </c>
      <c r="D43" s="34" t="s">
        <v>25</v>
      </c>
      <c r="E43" s="14" t="s">
        <v>76</v>
      </c>
      <c r="F43" s="21" t="s">
        <v>165</v>
      </c>
      <c r="G43" s="28" t="s">
        <v>165</v>
      </c>
      <c r="H43" s="21" t="s">
        <v>106</v>
      </c>
      <c r="I43" s="21"/>
      <c r="J43" s="25"/>
      <c r="K43" s="34">
        <v>2</v>
      </c>
      <c r="L43" s="24" t="s">
        <v>74</v>
      </c>
      <c r="M43" s="31"/>
      <c r="N43" s="16" t="str">
        <f t="shared" si="0"/>
        <v/>
      </c>
      <c r="O43" s="4"/>
      <c r="P43" s="4"/>
      <c r="Q43" s="4"/>
      <c r="R43" s="4"/>
      <c r="S43" s="4"/>
      <c r="T43" s="4"/>
      <c r="U43" s="4"/>
    </row>
    <row r="44" spans="1:21" ht="34.5" hidden="1" customHeight="1" x14ac:dyDescent="0.25">
      <c r="A44" s="9" t="s">
        <v>38</v>
      </c>
      <c r="B44" s="37" t="s">
        <v>14</v>
      </c>
      <c r="C44" s="15" t="s">
        <v>102</v>
      </c>
      <c r="D44" s="34" t="s">
        <v>24</v>
      </c>
      <c r="E44" s="14" t="s">
        <v>76</v>
      </c>
      <c r="F44" s="21" t="s">
        <v>165</v>
      </c>
      <c r="G44" s="28" t="s">
        <v>165</v>
      </c>
      <c r="H44" s="21" t="s">
        <v>107</v>
      </c>
      <c r="I44" s="21"/>
      <c r="J44" s="25"/>
      <c r="K44" s="34">
        <v>2</v>
      </c>
      <c r="L44" s="24" t="s">
        <v>74</v>
      </c>
      <c r="M44" s="31"/>
      <c r="N44" s="16" t="str">
        <f t="shared" si="0"/>
        <v/>
      </c>
      <c r="O44" s="4"/>
      <c r="P44" s="4"/>
      <c r="Q44" s="4"/>
      <c r="R44" s="4"/>
      <c r="S44" s="4"/>
      <c r="T44" s="4"/>
      <c r="U44" s="4"/>
    </row>
    <row r="45" spans="1:21" ht="34.5" hidden="1" customHeight="1" x14ac:dyDescent="0.25">
      <c r="A45" s="9" t="s">
        <v>39</v>
      </c>
      <c r="B45" s="37" t="s">
        <v>14</v>
      </c>
      <c r="C45" s="15" t="s">
        <v>103</v>
      </c>
      <c r="D45" s="34" t="s">
        <v>24</v>
      </c>
      <c r="E45" s="14" t="s">
        <v>76</v>
      </c>
      <c r="F45" s="21" t="s">
        <v>165</v>
      </c>
      <c r="G45" s="28" t="s">
        <v>165</v>
      </c>
      <c r="H45" s="21" t="s">
        <v>108</v>
      </c>
      <c r="I45" s="21"/>
      <c r="J45" s="21"/>
      <c r="K45" s="63">
        <v>0.6</v>
      </c>
      <c r="L45" s="24" t="s">
        <v>74</v>
      </c>
      <c r="M45" s="31"/>
      <c r="N45" s="16" t="str">
        <f t="shared" si="0"/>
        <v/>
      </c>
      <c r="O45" s="4"/>
      <c r="P45" s="4"/>
      <c r="Q45" s="4"/>
      <c r="R45" s="4"/>
      <c r="S45" s="4"/>
      <c r="T45" s="4"/>
      <c r="U45" s="4"/>
    </row>
    <row r="46" spans="1:21" ht="34.5" hidden="1" customHeight="1" x14ac:dyDescent="0.25">
      <c r="A46" s="9" t="s">
        <v>99</v>
      </c>
      <c r="B46" s="37" t="s">
        <v>14</v>
      </c>
      <c r="C46" s="15" t="s">
        <v>104</v>
      </c>
      <c r="D46" s="31" t="s">
        <v>25</v>
      </c>
      <c r="E46" s="14" t="s">
        <v>76</v>
      </c>
      <c r="F46" s="21" t="s">
        <v>165</v>
      </c>
      <c r="G46" s="28" t="s">
        <v>165</v>
      </c>
      <c r="H46" s="21" t="s">
        <v>108</v>
      </c>
      <c r="I46" s="21"/>
      <c r="J46" s="21"/>
      <c r="K46" s="31">
        <v>5</v>
      </c>
      <c r="L46" s="24" t="s">
        <v>74</v>
      </c>
      <c r="M46" s="31"/>
      <c r="N46" s="16" t="str">
        <f t="shared" si="0"/>
        <v/>
      </c>
      <c r="O46" s="4"/>
      <c r="P46" s="4"/>
      <c r="Q46" s="4"/>
      <c r="R46" s="4"/>
      <c r="S46" s="4"/>
      <c r="T46" s="4"/>
      <c r="U46" s="4"/>
    </row>
    <row r="47" spans="1:21" ht="34.5" hidden="1" customHeight="1" x14ac:dyDescent="0.25">
      <c r="A47" s="9" t="s">
        <v>40</v>
      </c>
      <c r="B47" s="37" t="s">
        <v>13</v>
      </c>
      <c r="C47" s="15" t="s">
        <v>75</v>
      </c>
      <c r="D47" s="34" t="s">
        <v>25</v>
      </c>
      <c r="E47" s="14" t="s">
        <v>76</v>
      </c>
      <c r="F47" s="18" t="s">
        <v>114</v>
      </c>
      <c r="G47" s="18" t="s">
        <v>114</v>
      </c>
      <c r="H47" s="26">
        <v>200</v>
      </c>
      <c r="I47" s="21">
        <v>130</v>
      </c>
      <c r="J47" s="26"/>
      <c r="K47" s="34">
        <v>200</v>
      </c>
      <c r="L47" s="24" t="s">
        <v>74</v>
      </c>
      <c r="M47" s="67"/>
      <c r="N47" s="16" t="str">
        <f t="shared" si="0"/>
        <v/>
      </c>
      <c r="O47" s="3"/>
      <c r="P47" s="3"/>
      <c r="Q47" s="3"/>
      <c r="R47" s="3"/>
      <c r="S47" s="3"/>
      <c r="T47" s="3"/>
      <c r="U47" s="3"/>
    </row>
    <row r="48" spans="1:21" ht="34.5" hidden="1" customHeight="1" x14ac:dyDescent="0.25">
      <c r="A48" s="7" t="s">
        <v>41</v>
      </c>
      <c r="B48" s="35" t="s">
        <v>13</v>
      </c>
      <c r="C48" s="15" t="s">
        <v>77</v>
      </c>
      <c r="D48" s="31" t="s">
        <v>25</v>
      </c>
      <c r="E48" s="14" t="s">
        <v>76</v>
      </c>
      <c r="F48" s="18" t="s">
        <v>114</v>
      </c>
      <c r="G48" s="18" t="s">
        <v>114</v>
      </c>
      <c r="H48" s="26">
        <v>9000</v>
      </c>
      <c r="I48" s="26">
        <v>6392.8050000000003</v>
      </c>
      <c r="J48" s="39"/>
      <c r="K48" s="34">
        <v>9000</v>
      </c>
      <c r="L48" s="24" t="s">
        <v>74</v>
      </c>
      <c r="M48" s="67"/>
      <c r="N48" s="16" t="str">
        <f t="shared" si="0"/>
        <v/>
      </c>
      <c r="O48" s="4"/>
      <c r="P48" s="4"/>
      <c r="Q48" s="4"/>
      <c r="R48" s="4"/>
      <c r="S48" s="4"/>
      <c r="T48" s="4"/>
      <c r="U48" s="4"/>
    </row>
    <row r="49" spans="1:21" ht="34.5" hidden="1" customHeight="1" x14ac:dyDescent="0.25">
      <c r="A49" s="7" t="s">
        <v>42</v>
      </c>
      <c r="B49" s="35" t="s">
        <v>13</v>
      </c>
      <c r="C49" s="15" t="s">
        <v>78</v>
      </c>
      <c r="D49" s="31" t="s">
        <v>25</v>
      </c>
      <c r="E49" s="14" t="s">
        <v>76</v>
      </c>
      <c r="F49" s="18" t="s">
        <v>114</v>
      </c>
      <c r="G49" s="18" t="s">
        <v>114</v>
      </c>
      <c r="H49" s="19">
        <v>10</v>
      </c>
      <c r="I49" s="21">
        <v>7</v>
      </c>
      <c r="J49" s="29"/>
      <c r="K49" s="31">
        <v>8</v>
      </c>
      <c r="L49" s="24" t="s">
        <v>74</v>
      </c>
      <c r="M49" s="31"/>
      <c r="N49" s="16" t="str">
        <f>IF(K49="",IF(M49="","",IF(L49="MIN",IF(M49=J49,"K",IF(M49&lt;J49,"L","J")),IF(M49=J49,"K",IF(M49&gt;J49,"L","J")))),IF(M49="","",IF(L49="MIN",IF(M49=K49,"K",IF(M49&lt;K49,"L","J")),IF(M49=K49,"K",IF(M49&gt;K49,"L","J")))))</f>
        <v/>
      </c>
      <c r="O49" s="4"/>
      <c r="P49" s="4"/>
      <c r="Q49" s="4"/>
      <c r="R49" s="4"/>
      <c r="S49" s="4"/>
      <c r="T49" s="4"/>
      <c r="U49" s="4"/>
    </row>
    <row r="50" spans="1:21" ht="34.5" hidden="1" customHeight="1" x14ac:dyDescent="0.25">
      <c r="A50" s="7" t="s">
        <v>43</v>
      </c>
      <c r="B50" s="35" t="s">
        <v>13</v>
      </c>
      <c r="C50" s="15" t="s">
        <v>79</v>
      </c>
      <c r="D50" s="31" t="s">
        <v>25</v>
      </c>
      <c r="E50" s="14" t="s">
        <v>76</v>
      </c>
      <c r="F50" s="18" t="s">
        <v>114</v>
      </c>
      <c r="G50" s="18" t="s">
        <v>114</v>
      </c>
      <c r="H50" s="19">
        <v>20</v>
      </c>
      <c r="I50" s="21">
        <v>2</v>
      </c>
      <c r="J50" s="29"/>
      <c r="K50" s="31">
        <v>20</v>
      </c>
      <c r="L50" s="24" t="s">
        <v>74</v>
      </c>
      <c r="M50" s="31"/>
      <c r="N50" s="16" t="str">
        <f t="shared" si="0"/>
        <v/>
      </c>
      <c r="O50" s="4"/>
      <c r="P50" s="4"/>
      <c r="Q50" s="4"/>
      <c r="R50" s="4"/>
      <c r="S50" s="4"/>
      <c r="T50" s="4"/>
      <c r="U50" s="4"/>
    </row>
    <row r="51" spans="1:21" ht="34.5" hidden="1" customHeight="1" x14ac:dyDescent="0.25">
      <c r="A51" s="8" t="s">
        <v>44</v>
      </c>
      <c r="B51" s="35" t="s">
        <v>13</v>
      </c>
      <c r="C51" s="15" t="s">
        <v>78</v>
      </c>
      <c r="D51" s="31" t="s">
        <v>25</v>
      </c>
      <c r="E51" s="14" t="s">
        <v>76</v>
      </c>
      <c r="F51" s="18" t="s">
        <v>114</v>
      </c>
      <c r="G51" s="18" t="s">
        <v>114</v>
      </c>
      <c r="H51" s="21">
        <v>10</v>
      </c>
      <c r="I51" s="21">
        <v>0</v>
      </c>
      <c r="J51" s="21"/>
      <c r="K51" s="31">
        <v>10</v>
      </c>
      <c r="L51" s="24" t="s">
        <v>74</v>
      </c>
      <c r="M51" s="31"/>
      <c r="N51" s="16" t="str">
        <f t="shared" si="0"/>
        <v/>
      </c>
      <c r="O51" s="4"/>
      <c r="P51" s="4"/>
      <c r="Q51" s="4"/>
      <c r="R51" s="4"/>
      <c r="S51" s="4"/>
      <c r="T51" s="4"/>
      <c r="U51" s="4"/>
    </row>
    <row r="52" spans="1:21" ht="34.5" hidden="1" customHeight="1" x14ac:dyDescent="0.25">
      <c r="A52" s="7" t="s">
        <v>45</v>
      </c>
      <c r="B52" s="35" t="s">
        <v>13</v>
      </c>
      <c r="C52" s="15" t="s">
        <v>79</v>
      </c>
      <c r="D52" s="32" t="s">
        <v>25</v>
      </c>
      <c r="E52" s="14" t="s">
        <v>76</v>
      </c>
      <c r="F52" s="18" t="s">
        <v>114</v>
      </c>
      <c r="G52" s="18" t="s">
        <v>114</v>
      </c>
      <c r="H52" s="21">
        <v>20</v>
      </c>
      <c r="I52" s="21">
        <v>0</v>
      </c>
      <c r="J52" s="21"/>
      <c r="K52" s="31">
        <v>20</v>
      </c>
      <c r="L52" s="24" t="s">
        <v>74</v>
      </c>
      <c r="M52" s="31"/>
      <c r="N52" s="16" t="str">
        <f t="shared" si="0"/>
        <v/>
      </c>
      <c r="O52" s="4"/>
      <c r="P52" s="4"/>
      <c r="Q52" s="4"/>
      <c r="R52" s="4"/>
      <c r="S52" s="4"/>
      <c r="T52" s="4"/>
      <c r="U52" s="4"/>
    </row>
    <row r="53" spans="1:21" ht="34.5" hidden="1" customHeight="1" x14ac:dyDescent="0.25">
      <c r="A53" s="8" t="s">
        <v>46</v>
      </c>
      <c r="B53" s="35" t="s">
        <v>13</v>
      </c>
      <c r="C53" s="15" t="s">
        <v>78</v>
      </c>
      <c r="D53" s="31" t="s">
        <v>25</v>
      </c>
      <c r="E53" s="14" t="s">
        <v>76</v>
      </c>
      <c r="F53" s="18" t="s">
        <v>114</v>
      </c>
      <c r="G53" s="18" t="s">
        <v>114</v>
      </c>
      <c r="H53" s="21">
        <v>10</v>
      </c>
      <c r="I53" s="21">
        <v>0</v>
      </c>
      <c r="J53" s="21"/>
      <c r="K53" s="31">
        <v>10</v>
      </c>
      <c r="L53" s="24" t="s">
        <v>74</v>
      </c>
      <c r="M53" s="31"/>
      <c r="N53" s="16" t="str">
        <f t="shared" si="0"/>
        <v/>
      </c>
      <c r="O53" s="4"/>
      <c r="P53" s="4"/>
      <c r="Q53" s="4"/>
      <c r="R53" s="4"/>
      <c r="S53" s="4"/>
      <c r="T53" s="4"/>
      <c r="U53" s="4"/>
    </row>
    <row r="54" spans="1:21" ht="34.5" hidden="1" customHeight="1" x14ac:dyDescent="0.25">
      <c r="A54" s="7" t="s">
        <v>47</v>
      </c>
      <c r="B54" s="35" t="s">
        <v>13</v>
      </c>
      <c r="C54" s="15" t="s">
        <v>79</v>
      </c>
      <c r="D54" s="32" t="s">
        <v>25</v>
      </c>
      <c r="E54" s="14" t="s">
        <v>76</v>
      </c>
      <c r="F54" s="18" t="s">
        <v>114</v>
      </c>
      <c r="G54" s="18" t="s">
        <v>114</v>
      </c>
      <c r="H54" s="21">
        <v>20</v>
      </c>
      <c r="I54" s="21">
        <v>0</v>
      </c>
      <c r="J54" s="21"/>
      <c r="K54" s="31">
        <v>20</v>
      </c>
      <c r="L54" s="24" t="s">
        <v>74</v>
      </c>
      <c r="M54" s="31"/>
      <c r="N54" s="16" t="str">
        <f t="shared" si="0"/>
        <v/>
      </c>
      <c r="O54" s="4"/>
      <c r="P54" s="4"/>
      <c r="Q54" s="4"/>
      <c r="R54" s="4"/>
      <c r="S54" s="4"/>
      <c r="T54" s="4"/>
      <c r="U54" s="4"/>
    </row>
    <row r="55" spans="1:21" ht="34.5" hidden="1" customHeight="1" x14ac:dyDescent="0.25">
      <c r="A55" s="10" t="s">
        <v>175</v>
      </c>
      <c r="B55" s="37" t="s">
        <v>13</v>
      </c>
      <c r="C55" s="15" t="s">
        <v>78</v>
      </c>
      <c r="D55" s="34" t="s">
        <v>25</v>
      </c>
      <c r="E55" s="14" t="s">
        <v>76</v>
      </c>
      <c r="F55" s="18" t="s">
        <v>114</v>
      </c>
      <c r="G55" s="18" t="s">
        <v>114</v>
      </c>
      <c r="H55" s="26">
        <v>10</v>
      </c>
      <c r="I55" s="21">
        <v>0</v>
      </c>
      <c r="J55" s="26"/>
      <c r="K55" s="31">
        <v>10</v>
      </c>
      <c r="L55" s="24" t="s">
        <v>74</v>
      </c>
      <c r="M55" s="31"/>
      <c r="N55" s="16" t="str">
        <f t="shared" si="0"/>
        <v/>
      </c>
      <c r="O55" s="3"/>
      <c r="P55" s="3"/>
      <c r="Q55" s="3"/>
      <c r="R55" s="3"/>
      <c r="S55" s="3"/>
      <c r="T55" s="3"/>
      <c r="U55" s="3"/>
    </row>
    <row r="56" spans="1:21" ht="34.5" hidden="1" customHeight="1" x14ac:dyDescent="0.25">
      <c r="A56" s="7" t="s">
        <v>176</v>
      </c>
      <c r="B56" s="36" t="s">
        <v>13</v>
      </c>
      <c r="C56" s="15" t="s">
        <v>79</v>
      </c>
      <c r="D56" s="33" t="s">
        <v>25</v>
      </c>
      <c r="E56" s="14" t="s">
        <v>76</v>
      </c>
      <c r="F56" s="18" t="s">
        <v>114</v>
      </c>
      <c r="G56" s="18" t="s">
        <v>114</v>
      </c>
      <c r="H56" s="26">
        <v>20</v>
      </c>
      <c r="I56" s="21">
        <v>0</v>
      </c>
      <c r="J56" s="23"/>
      <c r="K56" s="31">
        <v>20</v>
      </c>
      <c r="L56" s="24" t="s">
        <v>74</v>
      </c>
      <c r="M56" s="31"/>
      <c r="N56" s="16" t="str">
        <f t="shared" si="0"/>
        <v/>
      </c>
      <c r="O56" s="11"/>
      <c r="P56" s="11"/>
      <c r="Q56" s="11"/>
      <c r="R56" s="11"/>
      <c r="S56" s="11"/>
      <c r="T56" s="11"/>
      <c r="U56" s="11"/>
    </row>
    <row r="57" spans="1:21" ht="34.5" hidden="1" customHeight="1" x14ac:dyDescent="0.25">
      <c r="A57" s="7" t="s">
        <v>48</v>
      </c>
      <c r="B57" s="35" t="s">
        <v>13</v>
      </c>
      <c r="C57" s="15" t="s">
        <v>80</v>
      </c>
      <c r="D57" s="32" t="s">
        <v>24</v>
      </c>
      <c r="E57" s="14" t="s">
        <v>76</v>
      </c>
      <c r="F57" s="18" t="s">
        <v>114</v>
      </c>
      <c r="G57" s="18" t="s">
        <v>114</v>
      </c>
      <c r="H57" s="23">
        <v>0.02</v>
      </c>
      <c r="I57" s="23">
        <v>1.17E-2</v>
      </c>
      <c r="J57" s="21"/>
      <c r="K57" s="31">
        <v>2</v>
      </c>
      <c r="L57" s="24" t="s">
        <v>74</v>
      </c>
      <c r="M57" s="31"/>
      <c r="N57" s="16" t="str">
        <f t="shared" si="0"/>
        <v/>
      </c>
      <c r="O57" s="4"/>
      <c r="P57" s="4"/>
      <c r="Q57" s="4"/>
      <c r="R57" s="4"/>
      <c r="S57" s="4"/>
      <c r="T57" s="4"/>
      <c r="U57" s="4"/>
    </row>
    <row r="58" spans="1:21" ht="34.5" hidden="1" customHeight="1" x14ac:dyDescent="0.25">
      <c r="A58" s="7" t="s">
        <v>49</v>
      </c>
      <c r="B58" s="35" t="s">
        <v>13</v>
      </c>
      <c r="C58" s="15" t="s">
        <v>81</v>
      </c>
      <c r="D58" s="32" t="s">
        <v>24</v>
      </c>
      <c r="E58" s="14" t="s">
        <v>76</v>
      </c>
      <c r="F58" s="18" t="s">
        <v>114</v>
      </c>
      <c r="G58" s="18" t="s">
        <v>114</v>
      </c>
      <c r="H58" s="23">
        <v>2.5000000000000001E-3</v>
      </c>
      <c r="I58" s="23">
        <v>2.0000000000000001E-4</v>
      </c>
      <c r="J58" s="21"/>
      <c r="K58" s="31">
        <v>0.25</v>
      </c>
      <c r="L58" s="24" t="s">
        <v>74</v>
      </c>
      <c r="M58" s="31"/>
      <c r="N58" s="16" t="str">
        <f t="shared" si="0"/>
        <v/>
      </c>
      <c r="O58" s="4"/>
      <c r="P58" s="4"/>
      <c r="Q58" s="4"/>
      <c r="R58" s="4"/>
      <c r="S58" s="4"/>
      <c r="T58" s="4"/>
      <c r="U58" s="4"/>
    </row>
    <row r="59" spans="1:21" ht="34.5" hidden="1" customHeight="1" x14ac:dyDescent="0.25">
      <c r="A59" s="7" t="s">
        <v>50</v>
      </c>
      <c r="B59" s="35" t="s">
        <v>51</v>
      </c>
      <c r="C59" s="15" t="s">
        <v>82</v>
      </c>
      <c r="D59" s="32" t="s">
        <v>24</v>
      </c>
      <c r="E59" s="14" t="s">
        <v>76</v>
      </c>
      <c r="F59" s="18" t="s">
        <v>114</v>
      </c>
      <c r="G59" s="18" t="s">
        <v>114</v>
      </c>
      <c r="H59" s="21">
        <v>100</v>
      </c>
      <c r="I59" s="21">
        <v>100</v>
      </c>
      <c r="J59" s="21"/>
      <c r="K59" s="62">
        <v>99.999999990000006</v>
      </c>
      <c r="L59" s="24" t="s">
        <v>71</v>
      </c>
      <c r="M59" s="31"/>
      <c r="N59" s="16" t="str">
        <f t="shared" si="0"/>
        <v/>
      </c>
      <c r="O59" s="4"/>
      <c r="P59" s="4"/>
      <c r="Q59" s="4"/>
      <c r="R59" s="4"/>
      <c r="S59" s="4"/>
      <c r="T59" s="4"/>
      <c r="U59" s="4"/>
    </row>
    <row r="60" spans="1:21" ht="34.5" hidden="1" customHeight="1" x14ac:dyDescent="0.25">
      <c r="A60" s="7" t="s">
        <v>52</v>
      </c>
      <c r="B60" s="35" t="s">
        <v>23</v>
      </c>
      <c r="C60" s="15" t="s">
        <v>83</v>
      </c>
      <c r="D60" s="32" t="s">
        <v>25</v>
      </c>
      <c r="E60" s="14" t="s">
        <v>70</v>
      </c>
      <c r="F60" s="18" t="s">
        <v>114</v>
      </c>
      <c r="G60" s="18" t="s">
        <v>114</v>
      </c>
      <c r="H60" s="18">
        <v>100</v>
      </c>
      <c r="I60" s="18">
        <v>100</v>
      </c>
      <c r="J60" s="21"/>
      <c r="K60" s="62">
        <v>99.999999990000006</v>
      </c>
      <c r="L60" s="24" t="s">
        <v>71</v>
      </c>
      <c r="M60" s="31"/>
      <c r="N60" s="16" t="str">
        <f t="shared" si="0"/>
        <v/>
      </c>
      <c r="O60" s="4"/>
      <c r="P60" s="4"/>
      <c r="Q60" s="4"/>
      <c r="R60" s="4"/>
      <c r="S60" s="4"/>
      <c r="T60" s="4"/>
      <c r="U60" s="4"/>
    </row>
    <row r="61" spans="1:21" ht="34.5" hidden="1" customHeight="1" x14ac:dyDescent="0.25">
      <c r="A61" s="7" t="s">
        <v>53</v>
      </c>
      <c r="B61" s="35" t="s">
        <v>23</v>
      </c>
      <c r="C61" s="15" t="s">
        <v>84</v>
      </c>
      <c r="D61" s="32" t="s">
        <v>24</v>
      </c>
      <c r="E61" s="14" t="s">
        <v>70</v>
      </c>
      <c r="F61" s="18" t="s">
        <v>114</v>
      </c>
      <c r="G61" s="18" t="s">
        <v>114</v>
      </c>
      <c r="H61" s="18">
        <v>100</v>
      </c>
      <c r="I61" s="21">
        <v>100</v>
      </c>
      <c r="J61" s="21"/>
      <c r="K61" s="62">
        <v>99.999999998999996</v>
      </c>
      <c r="L61" s="24" t="s">
        <v>71</v>
      </c>
      <c r="M61" s="31"/>
      <c r="N61" s="16" t="str">
        <f t="shared" si="0"/>
        <v/>
      </c>
      <c r="O61" s="4"/>
      <c r="P61" s="4"/>
      <c r="Q61" s="4"/>
      <c r="R61" s="4"/>
      <c r="S61" s="4"/>
      <c r="T61" s="4"/>
      <c r="U61" s="4"/>
    </row>
    <row r="62" spans="1:21" ht="34.5" hidden="1" customHeight="1" x14ac:dyDescent="0.25">
      <c r="A62" s="7" t="s">
        <v>54</v>
      </c>
      <c r="B62" s="35" t="s">
        <v>55</v>
      </c>
      <c r="C62" s="15" t="s">
        <v>85</v>
      </c>
      <c r="D62" s="32" t="s">
        <v>25</v>
      </c>
      <c r="E62" s="14" t="s">
        <v>76</v>
      </c>
      <c r="F62" s="18" t="s">
        <v>114</v>
      </c>
      <c r="G62" s="28" t="s">
        <v>114</v>
      </c>
      <c r="H62" s="21">
        <v>100</v>
      </c>
      <c r="I62" s="21">
        <v>100</v>
      </c>
      <c r="J62" s="21"/>
      <c r="K62" s="62">
        <v>99.999999999899998</v>
      </c>
      <c r="L62" s="24" t="s">
        <v>71</v>
      </c>
      <c r="M62" s="31"/>
      <c r="N62" s="16" t="str">
        <f t="shared" si="0"/>
        <v/>
      </c>
      <c r="O62" s="4"/>
      <c r="P62" s="4"/>
      <c r="Q62" s="4"/>
      <c r="R62" s="4"/>
      <c r="S62" s="4"/>
      <c r="T62" s="4"/>
      <c r="U62" s="4"/>
    </row>
    <row r="63" spans="1:21" ht="34.5" hidden="1" customHeight="1" x14ac:dyDescent="0.25">
      <c r="A63" s="46" t="s">
        <v>56</v>
      </c>
      <c r="B63" s="35" t="s">
        <v>55</v>
      </c>
      <c r="C63" s="13" t="s">
        <v>86</v>
      </c>
      <c r="D63" s="30" t="s">
        <v>24</v>
      </c>
      <c r="E63" s="12" t="s">
        <v>70</v>
      </c>
      <c r="F63" s="18" t="s">
        <v>114</v>
      </c>
      <c r="G63" s="18" t="s">
        <v>114</v>
      </c>
      <c r="H63" s="20">
        <v>0</v>
      </c>
      <c r="I63" s="21">
        <v>0</v>
      </c>
      <c r="J63" s="20"/>
      <c r="K63" s="64">
        <v>1E-10</v>
      </c>
      <c r="L63" s="54" t="s">
        <v>74</v>
      </c>
      <c r="M63" s="31"/>
      <c r="N63" s="55" t="str">
        <f t="shared" si="0"/>
        <v/>
      </c>
      <c r="O63" s="2"/>
      <c r="P63" s="2"/>
      <c r="Q63" s="2"/>
      <c r="R63" s="2"/>
      <c r="S63" s="2"/>
      <c r="T63" s="2"/>
      <c r="U63" s="2"/>
    </row>
    <row r="82" spans="11:11" x14ac:dyDescent="0.25">
      <c r="K82" s="66"/>
    </row>
  </sheetData>
  <autoFilter ref="A6:U63">
    <filterColumn colId="5">
      <filters>
        <filter val="Miguel A. de la Torre"/>
      </filters>
    </filterColumn>
    <filterColumn colId="12" showButton="0"/>
  </autoFilter>
  <mergeCells count="2">
    <mergeCell ref="F3:G4"/>
    <mergeCell ref="M6:N6"/>
  </mergeCells>
  <conditionalFormatting sqref="N7:N63">
    <cfRule type="cellIs" dxfId="17" priority="2" operator="equal">
      <formula>"L"</formula>
    </cfRule>
    <cfRule type="cellIs" dxfId="16" priority="3" operator="equal">
      <formula>"J"</formula>
    </cfRule>
  </conditionalFormatting>
  <conditionalFormatting sqref="N7:N63">
    <cfRule type="cellIs" dxfId="15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867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86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AÑO (LINARES)</vt:lpstr>
      <vt:lpstr>AÑO (LINARES) EVO</vt:lpstr>
      <vt:lpstr>ENERO 16</vt:lpstr>
      <vt:lpstr>FEBRERO 16</vt:lpstr>
      <vt:lpstr>MARZO 16</vt:lpstr>
      <vt:lpstr>ABRIL 16</vt:lpstr>
      <vt:lpstr>MAYO 16</vt:lpstr>
      <vt:lpstr>JUNIO 16</vt:lpstr>
      <vt:lpstr>JULIO 16</vt:lpstr>
      <vt:lpstr>AGOSTO 16</vt:lpstr>
      <vt:lpstr>SEPTIEMBRE 16</vt:lpstr>
      <vt:lpstr>OCTUBRE 16</vt:lpstr>
      <vt:lpstr>NOVIEMBRE 16</vt:lpstr>
      <vt:lpstr>DICIEMBRE 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Javier Navarro</cp:lastModifiedBy>
  <cp:lastPrinted>2015-08-31T09:37:24Z</cp:lastPrinted>
  <dcterms:created xsi:type="dcterms:W3CDTF">2007-11-10T09:04:57Z</dcterms:created>
  <dcterms:modified xsi:type="dcterms:W3CDTF">2016-07-05T19:13:46Z</dcterms:modified>
</cp:coreProperties>
</file>