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6\carpetas comunes\SISTEMA DE GESTIÓN TS 16949 REV 01\INDICADORES  EMPRESA\2016\"/>
    </mc:Choice>
  </mc:AlternateContent>
  <bookViews>
    <workbookView xWindow="0" yWindow="0" windowWidth="28800" windowHeight="12435" tabRatio="804"/>
  </bookViews>
  <sheets>
    <sheet name="AÑO (LINARES)" sheetId="4" r:id="rId1"/>
    <sheet name="AÑO (LINARES) EVO" sheetId="17" r:id="rId2"/>
    <sheet name="ENERO 16" sheetId="19" r:id="rId3"/>
    <sheet name="FEBRERO 16" sheetId="20" r:id="rId4"/>
    <sheet name="MARZO 16" sheetId="21" r:id="rId5"/>
    <sheet name="ABRIL 16" sheetId="22" r:id="rId6"/>
    <sheet name="MAYO 16" sheetId="23" r:id="rId7"/>
    <sheet name="JUNIO 16" sheetId="24" r:id="rId8"/>
    <sheet name="JULIO 16" sheetId="25" r:id="rId9"/>
    <sheet name="AGOSTO 16" sheetId="26" r:id="rId10"/>
    <sheet name="SEPTIEMBRE 16" sheetId="27" r:id="rId11"/>
    <sheet name="OCTUBRE 16" sheetId="28" r:id="rId12"/>
    <sheet name="NOVIEMBRE 16" sheetId="29" r:id="rId13"/>
    <sheet name="DICIEMBRE 16" sheetId="30" r:id="rId14"/>
    <sheet name="Hoja1" sheetId="31" r:id="rId15"/>
  </sheets>
  <definedNames>
    <definedName name="_xlnm._FilterDatabase" localSheetId="5" hidden="1">'ABRIL 16'!$A$6:$U$63</definedName>
    <definedName name="_xlnm._FilterDatabase" localSheetId="9" hidden="1">'AGOSTO 16'!$A$6:$U$63</definedName>
    <definedName name="_xlnm._FilterDatabase" localSheetId="0" hidden="1">'AÑO (LINARES)'!$A$6:$U$63</definedName>
    <definedName name="_xlnm._FilterDatabase" localSheetId="1" hidden="1">'AÑO (LINARES) EVO'!$A$6:$V$63</definedName>
    <definedName name="_xlnm._FilterDatabase" localSheetId="13" hidden="1">'DICIEMBRE 16'!$A$6:$U$63</definedName>
    <definedName name="_xlnm._FilterDatabase" localSheetId="2" hidden="1">'ENERO 16'!$A$6:$U$63</definedName>
    <definedName name="_xlnm._FilterDatabase" localSheetId="3" hidden="1">'FEBRERO 16'!$A$6:$U$63</definedName>
    <definedName name="_xlnm._FilterDatabase" localSheetId="8" hidden="1">'JULIO 16'!$A$6:$U$63</definedName>
    <definedName name="_xlnm._FilterDatabase" localSheetId="7" hidden="1">'JUNIO 16'!$A$6:$U$63</definedName>
    <definedName name="_xlnm._FilterDatabase" localSheetId="4" hidden="1">'MARZO 16'!$A$6:$U$63</definedName>
    <definedName name="_xlnm._FilterDatabase" localSheetId="6" hidden="1">'MAYO 16'!$A$6:$U$63</definedName>
    <definedName name="_xlnm._FilterDatabase" localSheetId="12" hidden="1">'NOVIEMBRE 16'!$A$6:$U$63</definedName>
    <definedName name="_xlnm._FilterDatabase" localSheetId="11" hidden="1">'OCTUBRE 16'!$A$6:$U$63</definedName>
    <definedName name="_xlnm._FilterDatabase" localSheetId="10" hidden="1">'SEPTIEMBRE 16'!$A$6:$U$63</definedName>
  </definedNames>
  <calcPr calcId="152511"/>
</workbook>
</file>

<file path=xl/calcChain.xml><?xml version="1.0" encoding="utf-8"?>
<calcChain xmlns="http://schemas.openxmlformats.org/spreadsheetml/2006/main">
  <c r="M34" i="4" l="1"/>
  <c r="M36" i="4"/>
  <c r="M39" i="4"/>
  <c r="U29" i="17" l="1"/>
  <c r="M29" i="4" s="1"/>
  <c r="U28" i="17"/>
  <c r="M28" i="4" s="1"/>
  <c r="U14" i="17" l="1"/>
  <c r="R14" i="17"/>
  <c r="U13" i="17"/>
  <c r="U41" i="17"/>
  <c r="U40" i="17"/>
  <c r="M14" i="4" l="1"/>
  <c r="U39" i="17"/>
  <c r="R39" i="17"/>
  <c r="U38" i="17"/>
  <c r="T38" i="17"/>
  <c r="S38" i="17"/>
  <c r="R38" i="17"/>
  <c r="Q38" i="17"/>
  <c r="P38" i="17"/>
  <c r="U37" i="17"/>
  <c r="T37" i="17"/>
  <c r="S37" i="17"/>
  <c r="R37" i="17"/>
  <c r="Q37" i="17"/>
  <c r="P37" i="17"/>
  <c r="U36" i="17"/>
  <c r="R36" i="17"/>
  <c r="O36" i="17"/>
  <c r="U35" i="17"/>
  <c r="T35" i="17"/>
  <c r="S35" i="17"/>
  <c r="S35" i="28"/>
  <c r="R35" i="17"/>
  <c r="Q35" i="17"/>
  <c r="P35" i="17"/>
  <c r="O35" i="17"/>
  <c r="U34" i="17"/>
  <c r="R34" i="17"/>
  <c r="O34" i="17"/>
  <c r="U33" i="17"/>
  <c r="U32" i="17"/>
  <c r="T33" i="17"/>
  <c r="T32" i="17"/>
  <c r="S33" i="17"/>
  <c r="S32" i="17"/>
  <c r="R33" i="17"/>
  <c r="R32" i="17"/>
  <c r="Q33" i="17"/>
  <c r="Q32" i="17"/>
  <c r="P33" i="17"/>
  <c r="P32" i="17"/>
  <c r="O33" i="17"/>
  <c r="O32" i="17"/>
  <c r="U27" i="17"/>
  <c r="T27" i="17"/>
  <c r="S27" i="17"/>
  <c r="R27" i="17"/>
  <c r="Q27" i="17"/>
  <c r="P27" i="17"/>
  <c r="O27" i="17"/>
  <c r="U26" i="17"/>
  <c r="T26" i="17"/>
  <c r="S26" i="17"/>
  <c r="R26" i="17"/>
  <c r="Q26" i="17"/>
  <c r="P26" i="17"/>
  <c r="O26" i="17"/>
  <c r="U17" i="17"/>
  <c r="T17" i="17"/>
  <c r="S17" i="17"/>
  <c r="R17" i="17"/>
  <c r="Q17" i="17"/>
  <c r="P17" i="17"/>
  <c r="U9" i="17"/>
  <c r="R9" i="17"/>
  <c r="O9" i="17"/>
  <c r="U8" i="17"/>
  <c r="R8" i="17"/>
  <c r="U7" i="17"/>
  <c r="R7" i="17"/>
  <c r="O7" i="17"/>
  <c r="L7" i="17"/>
  <c r="U12" i="17" l="1"/>
  <c r="U11" i="17"/>
  <c r="U10" i="17"/>
  <c r="R12" i="17"/>
  <c r="R10" i="17"/>
  <c r="M16" i="4" l="1"/>
  <c r="M15" i="4"/>
  <c r="U43" i="17" l="1"/>
  <c r="U44" i="17"/>
  <c r="U45" i="17"/>
  <c r="U46" i="17"/>
  <c r="U42" i="17"/>
  <c r="T43" i="17"/>
  <c r="T44" i="17"/>
  <c r="T45" i="17"/>
  <c r="T46" i="17"/>
  <c r="T42" i="17"/>
  <c r="S43" i="17"/>
  <c r="S44" i="17"/>
  <c r="S45" i="17"/>
  <c r="S46" i="17"/>
  <c r="S42" i="17"/>
  <c r="R43" i="17"/>
  <c r="R44" i="17"/>
  <c r="R45" i="17"/>
  <c r="R46" i="17"/>
  <c r="R42" i="17"/>
  <c r="Q43" i="17"/>
  <c r="Q44" i="17"/>
  <c r="Q45" i="17"/>
  <c r="Q46" i="17"/>
  <c r="Q42" i="17"/>
  <c r="P43" i="17"/>
  <c r="P44" i="17"/>
  <c r="P45" i="17"/>
  <c r="P46" i="17"/>
  <c r="P42" i="17"/>
  <c r="O42" i="17"/>
  <c r="O46" i="17"/>
  <c r="O45" i="17"/>
  <c r="O44" i="17"/>
  <c r="O43" i="17"/>
  <c r="U18" i="17" l="1"/>
  <c r="U19" i="17"/>
  <c r="U20" i="17"/>
  <c r="U21" i="17"/>
  <c r="U22" i="17"/>
  <c r="U23" i="17"/>
  <c r="U24" i="17"/>
  <c r="U25" i="17"/>
  <c r="T19" i="17"/>
  <c r="T20" i="17"/>
  <c r="T21" i="17"/>
  <c r="T22" i="17"/>
  <c r="T24" i="17"/>
  <c r="T25" i="17"/>
  <c r="S19" i="17"/>
  <c r="S20" i="17"/>
  <c r="S21" i="17"/>
  <c r="S22" i="17"/>
  <c r="S24" i="17"/>
  <c r="S25" i="17"/>
  <c r="R18" i="17"/>
  <c r="R19" i="17"/>
  <c r="R20" i="17"/>
  <c r="R21" i="17"/>
  <c r="R22" i="17"/>
  <c r="R23" i="17"/>
  <c r="R24" i="17"/>
  <c r="R25" i="17"/>
  <c r="Q19" i="17"/>
  <c r="Q20" i="17"/>
  <c r="Q21" i="17"/>
  <c r="Q22" i="17"/>
  <c r="Q24" i="17"/>
  <c r="Q25" i="17"/>
  <c r="P19" i="17"/>
  <c r="P20" i="17"/>
  <c r="P21" i="17"/>
  <c r="P22" i="17"/>
  <c r="P24" i="17"/>
  <c r="P25" i="17"/>
  <c r="U63" i="17" l="1"/>
  <c r="U62" i="17"/>
  <c r="U61" i="17"/>
  <c r="U60" i="17"/>
  <c r="U59" i="17"/>
  <c r="U58" i="17"/>
  <c r="U57" i="17"/>
  <c r="U56" i="17"/>
  <c r="U55" i="17"/>
  <c r="U54" i="17"/>
  <c r="U53" i="17"/>
  <c r="U52" i="17"/>
  <c r="U51" i="17"/>
  <c r="U50" i="17"/>
  <c r="U48" i="17"/>
  <c r="U47" i="17"/>
  <c r="U31" i="17"/>
  <c r="U30" i="17"/>
  <c r="T63" i="17"/>
  <c r="T62" i="17"/>
  <c r="T61" i="17"/>
  <c r="T60" i="17"/>
  <c r="T59" i="17"/>
  <c r="T58" i="17"/>
  <c r="T57" i="17"/>
  <c r="T56" i="17"/>
  <c r="T55" i="17"/>
  <c r="T54" i="17"/>
  <c r="T53" i="17"/>
  <c r="T52" i="17"/>
  <c r="T51" i="17"/>
  <c r="T50" i="17"/>
  <c r="T49" i="17"/>
  <c r="T48" i="17"/>
  <c r="T47" i="17"/>
  <c r="T31" i="17"/>
  <c r="T30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31" i="17"/>
  <c r="S30" i="17"/>
  <c r="R63" i="17"/>
  <c r="R62" i="17"/>
  <c r="R61" i="17"/>
  <c r="R60" i="17"/>
  <c r="R59" i="17"/>
  <c r="R58" i="17"/>
  <c r="R56" i="17"/>
  <c r="R55" i="17"/>
  <c r="R54" i="17"/>
  <c r="R53" i="17"/>
  <c r="R52" i="17"/>
  <c r="R51" i="17"/>
  <c r="R50" i="17"/>
  <c r="R49" i="17"/>
  <c r="R48" i="17"/>
  <c r="R47" i="17"/>
  <c r="R31" i="17"/>
  <c r="R30" i="17"/>
  <c r="P63" i="17"/>
  <c r="P62" i="17"/>
  <c r="P61" i="17"/>
  <c r="P60" i="17"/>
  <c r="P59" i="17"/>
  <c r="P58" i="17"/>
  <c r="P56" i="17"/>
  <c r="P55" i="17"/>
  <c r="P54" i="17"/>
  <c r="P53" i="17"/>
  <c r="P52" i="17"/>
  <c r="P51" i="17"/>
  <c r="P50" i="17"/>
  <c r="P49" i="17"/>
  <c r="P48" i="17"/>
  <c r="P47" i="17"/>
  <c r="P31" i="17"/>
  <c r="P30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50" i="17"/>
  <c r="Q49" i="17"/>
  <c r="Q48" i="17"/>
  <c r="Q47" i="17"/>
  <c r="Q31" i="17"/>
  <c r="Q30" i="17"/>
  <c r="M45" i="17" l="1"/>
  <c r="K45" i="17"/>
  <c r="N25" i="17" l="1"/>
  <c r="J25" i="17"/>
  <c r="O18" i="17"/>
  <c r="L18" i="17"/>
  <c r="M57" i="4" l="1"/>
  <c r="N42" i="23" l="1"/>
  <c r="N43" i="23"/>
  <c r="N44" i="23"/>
  <c r="N45" i="23"/>
  <c r="N46" i="23"/>
  <c r="L20" i="17" l="1"/>
  <c r="K25" i="17" l="1"/>
  <c r="L25" i="17"/>
  <c r="M25" i="17"/>
  <c r="J45" i="17" l="1"/>
  <c r="N30" i="19" l="1"/>
  <c r="O10" i="17"/>
  <c r="O12" i="17"/>
  <c r="O17" i="17"/>
  <c r="O19" i="17"/>
  <c r="M19" i="4" s="1"/>
  <c r="O20" i="17"/>
  <c r="O21" i="17"/>
  <c r="O22" i="17"/>
  <c r="M22" i="4" s="1"/>
  <c r="O23" i="17"/>
  <c r="O24" i="17"/>
  <c r="O25" i="17"/>
  <c r="M25" i="4" s="1"/>
  <c r="N15" i="17"/>
  <c r="N16" i="17"/>
  <c r="N17" i="17"/>
  <c r="N20" i="17"/>
  <c r="N21" i="17"/>
  <c r="N24" i="17"/>
  <c r="N26" i="17"/>
  <c r="N27" i="17"/>
  <c r="N30" i="17"/>
  <c r="N31" i="17"/>
  <c r="N32" i="17"/>
  <c r="N33" i="17"/>
  <c r="N35" i="17"/>
  <c r="N37" i="17"/>
  <c r="N38" i="17"/>
  <c r="N42" i="17"/>
  <c r="N43" i="17"/>
  <c r="N44" i="17"/>
  <c r="N45" i="17"/>
  <c r="M45" i="4" s="1"/>
  <c r="N46" i="17"/>
  <c r="N47" i="17"/>
  <c r="N48" i="17"/>
  <c r="N49" i="17"/>
  <c r="N50" i="17"/>
  <c r="N51" i="17"/>
  <c r="N52" i="17"/>
  <c r="N53" i="17"/>
  <c r="N54" i="17"/>
  <c r="N55" i="17"/>
  <c r="N56" i="17"/>
  <c r="N58" i="17"/>
  <c r="N59" i="17"/>
  <c r="N62" i="17"/>
  <c r="N63" i="17"/>
  <c r="M15" i="17"/>
  <c r="M16" i="17"/>
  <c r="M17" i="17"/>
  <c r="M20" i="17"/>
  <c r="M21" i="17"/>
  <c r="M24" i="17"/>
  <c r="M26" i="17"/>
  <c r="M27" i="17"/>
  <c r="M30" i="17"/>
  <c r="M31" i="17"/>
  <c r="M32" i="17"/>
  <c r="M33" i="17"/>
  <c r="M35" i="17"/>
  <c r="M37" i="17"/>
  <c r="M38" i="17"/>
  <c r="M42" i="17"/>
  <c r="M43" i="17"/>
  <c r="M44" i="17"/>
  <c r="M46" i="17"/>
  <c r="M47" i="17"/>
  <c r="M48" i="17"/>
  <c r="M49" i="17"/>
  <c r="M50" i="17"/>
  <c r="M51" i="17"/>
  <c r="M52" i="17"/>
  <c r="M53" i="17"/>
  <c r="M54" i="17"/>
  <c r="M55" i="17"/>
  <c r="M56" i="17"/>
  <c r="M58" i="17"/>
  <c r="M59" i="17"/>
  <c r="M62" i="17"/>
  <c r="L10" i="17"/>
  <c r="L12" i="17"/>
  <c r="M12" i="4" s="1"/>
  <c r="L15" i="17"/>
  <c r="L16" i="17"/>
  <c r="L17" i="17"/>
  <c r="L21" i="17"/>
  <c r="M21" i="4" s="1"/>
  <c r="L23" i="17"/>
  <c r="L24" i="17"/>
  <c r="L26" i="17"/>
  <c r="L27" i="17"/>
  <c r="L30" i="17"/>
  <c r="L31" i="17"/>
  <c r="L32" i="17"/>
  <c r="L33" i="17"/>
  <c r="L35" i="17"/>
  <c r="L37" i="17"/>
  <c r="L38" i="17"/>
  <c r="L42" i="17"/>
  <c r="L43" i="17"/>
  <c r="L44" i="17"/>
  <c r="L46" i="17"/>
  <c r="L47" i="17"/>
  <c r="L48" i="17"/>
  <c r="L49" i="17"/>
  <c r="L50" i="17"/>
  <c r="L51" i="17"/>
  <c r="L52" i="17"/>
  <c r="L53" i="17"/>
  <c r="L54" i="17"/>
  <c r="L55" i="17"/>
  <c r="L56" i="17"/>
  <c r="L58" i="17"/>
  <c r="L59" i="17"/>
  <c r="L62" i="17"/>
  <c r="K15" i="17"/>
  <c r="K16" i="17"/>
  <c r="K17" i="17"/>
  <c r="K20" i="17"/>
  <c r="K21" i="17"/>
  <c r="K24" i="17"/>
  <c r="K26" i="17"/>
  <c r="K27" i="17"/>
  <c r="K30" i="17"/>
  <c r="K31" i="17"/>
  <c r="K32" i="17"/>
  <c r="K33" i="17"/>
  <c r="K35" i="17"/>
  <c r="K37" i="17"/>
  <c r="K38" i="17"/>
  <c r="K42" i="17"/>
  <c r="K43" i="17"/>
  <c r="K44" i="17"/>
  <c r="K46" i="17"/>
  <c r="K47" i="17"/>
  <c r="K48" i="17"/>
  <c r="K49" i="17"/>
  <c r="K50" i="17"/>
  <c r="K51" i="17"/>
  <c r="K52" i="17"/>
  <c r="K53" i="17"/>
  <c r="K54" i="17"/>
  <c r="K55" i="17"/>
  <c r="K56" i="17"/>
  <c r="K58" i="17"/>
  <c r="K59" i="17"/>
  <c r="K62" i="17"/>
  <c r="J15" i="17"/>
  <c r="J16" i="17"/>
  <c r="J17" i="17"/>
  <c r="J20" i="17"/>
  <c r="J21" i="17"/>
  <c r="J24" i="17"/>
  <c r="J26" i="17"/>
  <c r="J27" i="17"/>
  <c r="J30" i="17"/>
  <c r="J31" i="17"/>
  <c r="J32" i="17"/>
  <c r="J33" i="17"/>
  <c r="J35" i="17"/>
  <c r="J37" i="17"/>
  <c r="J38" i="17"/>
  <c r="J42" i="17"/>
  <c r="J43" i="17"/>
  <c r="J44" i="17"/>
  <c r="J46" i="17"/>
  <c r="J47" i="17"/>
  <c r="J48" i="17"/>
  <c r="J49" i="17"/>
  <c r="J50" i="17"/>
  <c r="J51" i="17"/>
  <c r="J52" i="17"/>
  <c r="J53" i="17"/>
  <c r="J54" i="17"/>
  <c r="J55" i="17"/>
  <c r="J56" i="17"/>
  <c r="J58" i="17"/>
  <c r="J59" i="17"/>
  <c r="J62" i="17"/>
  <c r="N53" i="20"/>
  <c r="M43" i="4" l="1"/>
  <c r="M35" i="4"/>
  <c r="M42" i="4"/>
  <c r="M33" i="4"/>
  <c r="M27" i="4"/>
  <c r="M38" i="4"/>
  <c r="M32" i="4"/>
  <c r="M26" i="4"/>
  <c r="M17" i="4"/>
  <c r="M23" i="4"/>
  <c r="M46" i="4"/>
  <c r="M20" i="4"/>
  <c r="M44" i="4"/>
  <c r="M37" i="4"/>
  <c r="M24" i="4"/>
  <c r="M48" i="4"/>
  <c r="M30" i="4"/>
  <c r="N30" i="4" s="1"/>
  <c r="M51" i="4"/>
  <c r="M47" i="4"/>
  <c r="M56" i="4"/>
  <c r="M31" i="4"/>
  <c r="M59" i="4"/>
  <c r="M54" i="4"/>
  <c r="M62" i="4"/>
  <c r="M58" i="4"/>
  <c r="M53" i="4"/>
  <c r="M49" i="4"/>
  <c r="M52" i="4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4" i="29"/>
  <c r="N13" i="29"/>
  <c r="N12" i="29"/>
  <c r="N11" i="29"/>
  <c r="N10" i="29"/>
  <c r="N9" i="29"/>
  <c r="N8" i="29"/>
  <c r="N7" i="29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3" i="23"/>
  <c r="N62" i="23"/>
  <c r="N61" i="23"/>
  <c r="N60" i="23"/>
  <c r="N59" i="23"/>
  <c r="N58" i="23"/>
  <c r="N57" i="23"/>
  <c r="N56" i="23"/>
  <c r="N55" i="23"/>
  <c r="N54" i="23"/>
  <c r="N53" i="23"/>
  <c r="N52" i="23"/>
  <c r="N51" i="23"/>
  <c r="N50" i="23"/>
  <c r="N49" i="23"/>
  <c r="N48" i="23"/>
  <c r="N47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7" i="23"/>
  <c r="N63" i="22"/>
  <c r="N62" i="22"/>
  <c r="N61" i="22"/>
  <c r="N60" i="22"/>
  <c r="N59" i="22"/>
  <c r="N58" i="22"/>
  <c r="N5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3" i="20"/>
  <c r="N62" i="20"/>
  <c r="N61" i="20"/>
  <c r="N60" i="20"/>
  <c r="N59" i="20"/>
  <c r="N58" i="20"/>
  <c r="N56" i="20"/>
  <c r="N55" i="20"/>
  <c r="N54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3" i="19"/>
  <c r="N62" i="19"/>
  <c r="N61" i="19"/>
  <c r="N60" i="19"/>
  <c r="N59" i="19"/>
  <c r="N58" i="19"/>
  <c r="N57" i="19"/>
  <c r="N56" i="19"/>
  <c r="N55" i="19"/>
  <c r="N54" i="19"/>
  <c r="N53" i="19"/>
  <c r="N52" i="19"/>
  <c r="N51" i="19"/>
  <c r="N50" i="19"/>
  <c r="N49" i="19"/>
  <c r="N48" i="19"/>
  <c r="N47" i="19"/>
  <c r="N46" i="19"/>
  <c r="N45" i="19"/>
  <c r="N44" i="19"/>
  <c r="N43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8" i="4" l="1"/>
  <c r="N15" i="4"/>
  <c r="N14" i="4" l="1"/>
  <c r="N36" i="4" l="1"/>
  <c r="N37" i="4"/>
  <c r="N38" i="4"/>
  <c r="N39" i="4"/>
  <c r="N40" i="4"/>
  <c r="N41" i="4"/>
  <c r="N32" i="4"/>
  <c r="N33" i="4"/>
  <c r="N34" i="4"/>
  <c r="N35" i="4"/>
  <c r="N46" i="4" l="1"/>
  <c r="N45" i="4"/>
  <c r="N44" i="4"/>
  <c r="N43" i="4"/>
  <c r="N42" i="4"/>
  <c r="N54" i="4" l="1"/>
  <c r="N63" i="4" l="1"/>
  <c r="N62" i="4"/>
  <c r="N61" i="4"/>
  <c r="N60" i="4"/>
  <c r="N59" i="4"/>
  <c r="N58" i="4"/>
  <c r="N56" i="4"/>
  <c r="N55" i="4"/>
  <c r="N53" i="4"/>
  <c r="N52" i="4"/>
  <c r="N51" i="4"/>
  <c r="N50" i="4"/>
  <c r="N49" i="4"/>
  <c r="N48" i="4"/>
  <c r="N47" i="4"/>
  <c r="N31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3" i="4"/>
  <c r="N12" i="4"/>
  <c r="N11" i="4"/>
  <c r="N10" i="4"/>
  <c r="N9" i="4"/>
  <c r="N7" i="4"/>
  <c r="N57" i="20" l="1"/>
  <c r="N57" i="4" l="1"/>
</calcChain>
</file>

<file path=xl/sharedStrings.xml><?xml version="1.0" encoding="utf-8"?>
<sst xmlns="http://schemas.openxmlformats.org/spreadsheetml/2006/main" count="7244" uniqueCount="254">
  <si>
    <t>DOCUMENTO</t>
  </si>
  <si>
    <t>PE1R1</t>
  </si>
  <si>
    <t>PROPIETARIO</t>
  </si>
  <si>
    <t>Miguel A. de la Torre</t>
  </si>
  <si>
    <t>REV.</t>
  </si>
  <si>
    <t>INDICADOR</t>
  </si>
  <si>
    <t>PROCESO</t>
  </si>
  <si>
    <t>PE1</t>
  </si>
  <si>
    <t>PE2</t>
  </si>
  <si>
    <t>PC1</t>
  </si>
  <si>
    <t>PA3</t>
  </si>
  <si>
    <t>PA2</t>
  </si>
  <si>
    <t>PC3</t>
  </si>
  <si>
    <t>PA5</t>
  </si>
  <si>
    <t>PA4</t>
  </si>
  <si>
    <t>PC6</t>
  </si>
  <si>
    <t>TIPO</t>
  </si>
  <si>
    <t>PC2</t>
  </si>
  <si>
    <t>Horas improductivas</t>
  </si>
  <si>
    <t>PC4</t>
  </si>
  <si>
    <t>PC5</t>
  </si>
  <si>
    <t>Control de entregas urgentes</t>
  </si>
  <si>
    <t>PA1</t>
  </si>
  <si>
    <t>PA6</t>
  </si>
  <si>
    <t>EFICIENCIA</t>
  </si>
  <si>
    <t>EFICACIA</t>
  </si>
  <si>
    <t>Mejora del presupuesto para la producción</t>
  </si>
  <si>
    <t>Rendimiento por sección (linea pintura)</t>
  </si>
  <si>
    <t>Rendimiento por operario (O.C.)</t>
  </si>
  <si>
    <t>Suplementos de flete</t>
  </si>
  <si>
    <t>Nº de facturas no aceptadas por clientes</t>
  </si>
  <si>
    <t>Cumplimiento plazos de facturación</t>
  </si>
  <si>
    <t>Cumplimiento plan de auditorías</t>
  </si>
  <si>
    <t>% acciones fuera de plazo</t>
  </si>
  <si>
    <t>Evaluación periódica proveedores (calidad)</t>
  </si>
  <si>
    <t>Evaluación periódica proveedores (entregas)</t>
  </si>
  <si>
    <t>Mantenimiento costes de las compras</t>
  </si>
  <si>
    <t>Nº de máquinas con paradas productivas</t>
  </si>
  <si>
    <t>Nº de horas por parada productiva de máquinas</t>
  </si>
  <si>
    <t>Nº de O.M. planificadas frente a ejecutadas en plazo</t>
  </si>
  <si>
    <t>Nº de incidentes internos</t>
  </si>
  <si>
    <t>PPM´s internas</t>
  </si>
  <si>
    <t>Nº de incidentes clientes GESTAMP</t>
  </si>
  <si>
    <t>PPM´s cliente GESTAMP</t>
  </si>
  <si>
    <t>Nº de incidentes cliente T. Corral</t>
  </si>
  <si>
    <t>PPM´s cliente T. Corral</t>
  </si>
  <si>
    <t>Nº de incidentes cliente KNORR-BREMSE</t>
  </si>
  <si>
    <t>PPM´s cliente KNORR-BREMSE</t>
  </si>
  <si>
    <t>Costes de no calidad internos</t>
  </si>
  <si>
    <t>Costes de no calidad externos</t>
  </si>
  <si>
    <t>Contestación incidentes en fecha</t>
  </si>
  <si>
    <t xml:space="preserve">PA5 </t>
  </si>
  <si>
    <t>Tasa de cumplimiento de calibraciones</t>
  </si>
  <si>
    <t>% de realización de verificaciones internas</t>
  </si>
  <si>
    <t>Copias de seguridad realizadas en fecha</t>
  </si>
  <si>
    <t>PA7</t>
  </si>
  <si>
    <t>Nº de documentos no controlados</t>
  </si>
  <si>
    <t>MÉTODO DE CÁLCULO</t>
  </si>
  <si>
    <t>FRECUENCIA REVISIÓN</t>
  </si>
  <si>
    <t>RESPONSABLE PRESENTACIÓN</t>
  </si>
  <si>
    <t>OBJETIVO AÑO ANTERIOR</t>
  </si>
  <si>
    <t>RESULTADO AÑO ANTERIOR</t>
  </si>
  <si>
    <t>MÁX/MÍN</t>
  </si>
  <si>
    <t>GRÁFICO (RUTA)</t>
  </si>
  <si>
    <t>COMENTARIO/CAUSAS</t>
  </si>
  <si>
    <t>ACCIONES DERIVADAS</t>
  </si>
  <si>
    <t>RESPONS.</t>
  </si>
  <si>
    <t>PLAZO</t>
  </si>
  <si>
    <t>CIERRE</t>
  </si>
  <si>
    <t>Auditorias planificadas frente a auditorias realizadas en fecha</t>
  </si>
  <si>
    <t>ANUAL</t>
  </si>
  <si>
    <t>MIN</t>
  </si>
  <si>
    <t xml:space="preserve">Acciones correctivas fuera de plazo </t>
  </si>
  <si>
    <t>TRIMESTRAL</t>
  </si>
  <si>
    <t>MAX</t>
  </si>
  <si>
    <t xml:space="preserve">Nº de incidentes internos declarados </t>
  </si>
  <si>
    <t>MENSUAL</t>
  </si>
  <si>
    <t>Piezas rechazadas por millon de piezas fabricadas.</t>
  </si>
  <si>
    <t>Nº de incidentes recibidos - Acumulado anual</t>
  </si>
  <si>
    <t>Piezas rechazadas técnicas por millon de piezas entregadas</t>
  </si>
  <si>
    <t>% costes de fallos internos  / facturación</t>
  </si>
  <si>
    <t>% costes de fallos externos/ facturacion</t>
  </si>
  <si>
    <t>%  de contestaciones en fecha</t>
  </si>
  <si>
    <t>% equipos dentro del plazo de calibración</t>
  </si>
  <si>
    <t>% verificaciones realizadas/planificadas</t>
  </si>
  <si>
    <t>Nº de copias de seguridad planificadas  en fecha planificadas</t>
  </si>
  <si>
    <t>Nº de documentos encontrados  que no estén reflejados en el sistema de gestión de calidad</t>
  </si>
  <si>
    <t>Javier Gonzalez</t>
  </si>
  <si>
    <t>Natanael López</t>
  </si>
  <si>
    <t>Jesús Colmenero</t>
  </si>
  <si>
    <t>Rafael Soriano</t>
  </si>
  <si>
    <t>Juan A. Anguita</t>
  </si>
  <si>
    <t>RESUMEN AÑO</t>
  </si>
  <si>
    <t>MAYO</t>
  </si>
  <si>
    <t>ABRIL</t>
  </si>
  <si>
    <t>MARZO</t>
  </si>
  <si>
    <t>FEBRERO</t>
  </si>
  <si>
    <t>ENERO</t>
  </si>
  <si>
    <t>Máquinas con mayor nº de órdenes correctivas</t>
  </si>
  <si>
    <t>Nº de correctivos derivados de MTO Predictivo</t>
  </si>
  <si>
    <t>Máquina con un valor superior a 10 órdenes Trimestrales</t>
  </si>
  <si>
    <t>Número de "Paradas de máquina" Trimestral</t>
  </si>
  <si>
    <t>Número de horas de parada - Mensual</t>
  </si>
  <si>
    <t>Ordenes de mantenimiento preventivo, ejecutadas en plazo (5 días) - trimestral</t>
  </si>
  <si>
    <t>Ordenes correctivas generadas de una revisión "Predictiva"</t>
  </si>
  <si>
    <t>≤0,75</t>
  </si>
  <si>
    <t>≤ 4</t>
  </si>
  <si>
    <t>&lt;2</t>
  </si>
  <si>
    <t>N/A</t>
  </si>
  <si>
    <t>Rentabiliddad del negocio</t>
  </si>
  <si>
    <t>Personal sobre ventas</t>
  </si>
  <si>
    <t>Tendencia en la evolución del resultado económico</t>
  </si>
  <si>
    <t>Porcentaje de las amortizaciones sobre el  total de ventas del periodo</t>
  </si>
  <si>
    <t>Nº de sugerencias presentadas del periodo en valor absoluto</t>
  </si>
  <si>
    <t>Javier Navarro</t>
  </si>
  <si>
    <t>Personal de Estructura</t>
  </si>
  <si>
    <t>Personal indefinido</t>
  </si>
  <si>
    <t>Accidentes leves con baja medica</t>
  </si>
  <si>
    <t>Accidentes graves</t>
  </si>
  <si>
    <t>Nivel de absentismo</t>
  </si>
  <si>
    <t>Satisfaccion laboral</t>
  </si>
  <si>
    <t>Aumento/disminucion satisfacción personal</t>
  </si>
  <si>
    <t>Personal estructura / Total mano de obra</t>
  </si>
  <si>
    <t>Personal indefinido/ Total mano de obra</t>
  </si>
  <si>
    <t>Nº Accidentes del periodo / Total mano de obra</t>
  </si>
  <si>
    <t>Total del periodo en valor absoluto</t>
  </si>
  <si>
    <t>Porcentaje sobre el total de horas trabajadas</t>
  </si>
  <si>
    <t>Fórmula del PA3R8</t>
  </si>
  <si>
    <t>Comparación entre años consecutivos</t>
  </si>
  <si>
    <t>Porcentaje de proveedores tipo A sobre el total de proveedores evaluados</t>
  </si>
  <si>
    <t>Porcentaje de proveedores con puntuación mayor de 75 sobre el total de proveedores aprobados</t>
  </si>
  <si>
    <t>Porcentaje que suponen las compras de suministros y materia prima sobre el total facturado</t>
  </si>
  <si>
    <t>COMENTARIO EVOLUCIÓN OBJETIVO</t>
  </si>
  <si>
    <t>Diversificación de la cartera clientes</t>
  </si>
  <si>
    <t>Incremento porcentual de ventas sobre el periodo n-1</t>
  </si>
  <si>
    <t>Porcentaje de la facturación del cliente principal sobre facturación total mdel periodo</t>
  </si>
  <si>
    <t>Planificado frente a producido</t>
  </si>
  <si>
    <t>Porcentaje de las piezas planificadas en linea de pintura frente a las realmente producidas en el periodo</t>
  </si>
  <si>
    <t>Horas perdidas en planificación por recuperaciones</t>
  </si>
  <si>
    <t>Nº de horas invertidas en la linea de producción en recuperaciones sobre el total de lo planificado</t>
  </si>
  <si>
    <t>Facturación media por operario (MOD)</t>
  </si>
  <si>
    <t>Total de ventas frente a dias laborables de Mano de Obra Directa (MOD)</t>
  </si>
  <si>
    <t>Porcentaje de (suministros+M. primas+Coste de mano de obra) sobre el total de ventas del periodo</t>
  </si>
  <si>
    <t>Rendimiento  ponderado de la sección de operaciones complementarias</t>
  </si>
  <si>
    <t>Rendimiento ponderado de la linea de pintura</t>
  </si>
  <si>
    <t>Nº de horas invertidas en realizar tareas no productivas</t>
  </si>
  <si>
    <t xml:space="preserve">Porcentaje del total de referencias urgentes pedidas por el cliente frente a las entregadas </t>
  </si>
  <si>
    <t>Nº de transportes urgentes realizados en el periodo por incumplimiento de las entregas</t>
  </si>
  <si>
    <t>Envíos correctos entre el total de envíos</t>
  </si>
  <si>
    <t>Nivel de entrega o Tasa de servicio GESTAMP</t>
  </si>
  <si>
    <t>Nivel de entrega o Tasa de servicio , resto de clientes</t>
  </si>
  <si>
    <t>Nº de facturas en valor absoluto no aceptadas por los clientes debido a errores en estas</t>
  </si>
  <si>
    <t>Retraso en más de dos días laborables mensuales 15/30</t>
  </si>
  <si>
    <t xml:space="preserve"> Satisfacción global del cliente</t>
  </si>
  <si>
    <t>Puntuación obtenida en la encuesta de satisfacción</t>
  </si>
  <si>
    <t>Nº de atributos insatisfactorios en encuesta de satisfacción clientes</t>
  </si>
  <si>
    <t>Porcentaje de respuestas con puntuación inferior al objetivo obtenidas en las encuestas de satisfacción cliente</t>
  </si>
  <si>
    <t>Porcentaje de beneficio antes de impuestos del periodo sobre la facturación</t>
  </si>
  <si>
    <t>Total de remuneración trabajadores frente a total de ventas del periodo analizado</t>
  </si>
  <si>
    <t>Nº de sugerencias presentadas</t>
  </si>
  <si>
    <t>Porcentaje de sugerencias  implantadas frente a presentadas</t>
  </si>
  <si>
    <t>Porcentaje de las acciones que se han implantado con éxito frente a las presentadas en el periodo analizado</t>
  </si>
  <si>
    <t>Reducción costes en mejoras</t>
  </si>
  <si>
    <t>Porcentaje de reducción de costes como consecuencia de la implantación eficaz de mejoras</t>
  </si>
  <si>
    <t>Crecimiento de ventas</t>
  </si>
  <si>
    <t>Manuel Caravantes</t>
  </si>
  <si>
    <t>JU</t>
  </si>
  <si>
    <t>N</t>
  </si>
  <si>
    <t>JUNIO</t>
  </si>
  <si>
    <t>JULIO</t>
  </si>
  <si>
    <t>AGOSTO</t>
  </si>
  <si>
    <t>SEPTIEMBRE</t>
  </si>
  <si>
    <t>OCTUBRE</t>
  </si>
  <si>
    <t>NOVIEMBRE</t>
  </si>
  <si>
    <t>DICIEMBRE</t>
  </si>
  <si>
    <t>Nº de incidentes cliente COMPIN</t>
  </si>
  <si>
    <t>PPM´s cliente COMPIN</t>
  </si>
  <si>
    <t xml:space="preserve">Máquina con un valor superior a 10 órdenes  </t>
  </si>
  <si>
    <t xml:space="preserve">Número de "Paradas de máquina"  </t>
  </si>
  <si>
    <t xml:space="preserve">Ordenes de mantenimiento preventivo, ejecutadas en plazo (5 días) -  </t>
  </si>
  <si>
    <t xml:space="preserve">Ordenes de mantenimiento preventivo, ejecutadas en plazo (5 días)  </t>
  </si>
  <si>
    <t>Revisión anual</t>
  </si>
  <si>
    <t xml:space="preserve">Ordenes de mantenimiento preventivo, ejecutadas en plazo (5 días) - </t>
  </si>
  <si>
    <t xml:space="preserve">El 65% de los suministros del trimeste </t>
  </si>
  <si>
    <t>-</t>
  </si>
  <si>
    <t xml:space="preserve"> EVOLUCIÓN DE INDICADORES 2016</t>
  </si>
  <si>
    <t>OBJETIVO 2016</t>
  </si>
  <si>
    <t>RESULTADO 2016 (ACUMULADO)</t>
  </si>
  <si>
    <t xml:space="preserve">ENERO 2016 </t>
  </si>
  <si>
    <t xml:space="preserve">FEBRERO 2016 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</si>
  <si>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</si>
  <si>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</si>
  <si>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</si>
  <si>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</si>
  <si>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</si>
  <si>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</si>
  <si>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</si>
  <si>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</si>
  <si>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</si>
  <si>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</si>
  <si>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DATOS PARA INDICADORES 2016..xlsx</t>
  </si>
  <si>
    <t>Posibles intervenciones sin que queden reflejadas en el sistema</t>
  </si>
  <si>
    <t>Motivar al personal de mto para una mayor implicación en las acciones derivadas</t>
  </si>
  <si>
    <t>Máquina con un valor superior a 10 órdenes mensuales</t>
  </si>
  <si>
    <t>Número de "Paradas de máquina" mensuales</t>
  </si>
  <si>
    <t>Ordenes de mantenimiento preventivo, ejecutadas en plazo (5 días) - mensual</t>
  </si>
  <si>
    <t>OK</t>
  </si>
  <si>
    <t xml:space="preserve"> NO OK</t>
  </si>
  <si>
    <t>NO OK</t>
  </si>
  <si>
    <t>REVISIÓN ANUAL</t>
  </si>
  <si>
    <t>VER MEJORA Nº 81</t>
  </si>
  <si>
    <t>No se han presentado mejoras en este trimestre relacionada con la saturación por entrada nuevos trabajos</t>
  </si>
  <si>
    <t>Al hacer inventario se detectaron pzas. Oxidadas ya que estas se  nos enviaron del cliente hace mucho tiempo y no tienen rotación ni pedidos</t>
  </si>
  <si>
    <t>Se recomienda subir el índice de Objetivo para una valoracíon más objetiva de los resultados.</t>
  </si>
  <si>
    <t>Número de "Paradas de máquina" mensuales mayor que 2</t>
  </si>
  <si>
    <t>\\Srvesymolin\CALIDAD\INDICADORES\2016\GRÁFICOS Y CUADRO EVOLUCIÓN INDICADORES CALIDAD 2016 Rev 5.xlsx</t>
  </si>
  <si>
    <t>Número de "Paradas de máquina"  mayor que 2</t>
  </si>
  <si>
    <t>Máquina con un valor superior a 10 órdenes  trimestrales</t>
  </si>
  <si>
    <t>Ese mes se realizan 2 mto predictivos y el resultado sin intervención de máquina.</t>
  </si>
  <si>
    <t>Se estudia la creación de  nuevos mto predictivos</t>
  </si>
  <si>
    <t>Rotura junta EV en cizalla. Repuesto no en stock</t>
  </si>
  <si>
    <t>Se tiene repuestos en stock</t>
  </si>
  <si>
    <t>Rotura bomba cizalla, no se tiene en stock</t>
  </si>
  <si>
    <t>Se compra repuesto para stock</t>
  </si>
  <si>
    <t>Ese mes se realizan 1 mto predictivos y el resultado sin intervención de máquina.</t>
  </si>
  <si>
    <t>No se realizan mto predictivos</t>
  </si>
  <si>
    <t>Coinciden dos paradas de máquina el mismo día y casi a la misma hora (haches y desengrase). En tapiz, intervención lavoriosa, rodamiento de turbina roto.</t>
  </si>
  <si>
    <t>Ante averías laboriosas o simultáneas, se prioriza poniéndonos en contacto con producción.</t>
  </si>
  <si>
    <t>Ese mes se realizan 3 mto predictivos y el resultado scon intervención de una máquina.</t>
  </si>
  <si>
    <t>SE SUBE EL MÍNIMO AL 90% DE LO PLANIFICADO</t>
  </si>
  <si>
    <t>EL RESULTADO DE ESTE INDICADOR TIENE COMO VALOR FINAL LOS DATOS DE SATISFACCIÓN DE CLIENTE EN EL PORTAL DE GESTAMP</t>
  </si>
  <si>
    <t>MEJORA 82</t>
  </si>
  <si>
    <t>12 PRES-11 IMPLANT</t>
  </si>
  <si>
    <t>MEJORA 83</t>
  </si>
  <si>
    <t>DEPENDE DE LA FACTURACIÓN EN AGOSTO APENAS HAY FACTURACIÓN POR MANTENIMIENTO.</t>
  </si>
  <si>
    <t>DEPENDE DE LA FACTURACIÓN, EN AGOSTO APENAS HAY FACTURACIÓN POR MANTENIMIENTO</t>
  </si>
  <si>
    <t>SE APRECIA UNA LIGERA SUBIDA PERO NO ALCANZANDO EL NIVEL ESPERADO, SE REVISARÁ CON DIRECCIÓN Y COMERCIAL.</t>
  </si>
  <si>
    <t>M. Caravantes</t>
  </si>
  <si>
    <t>EL AÑO QUE VIENE SOLO SE TOMARÁN LOS MESES DE JULIO Y SEPTIEMBRE PARA QUE EL DATO SEA REPRESENTATIVO</t>
  </si>
  <si>
    <t>MIGUEL ANGEL</t>
  </si>
  <si>
    <t>UN AÑO</t>
  </si>
  <si>
    <t xml:space="preserve">MIGUEL ANGEL </t>
  </si>
  <si>
    <t>ANTONIO CORONEL ESPERANDO RESOLUCIÓN DEL TRIBUNAL MÉDICO.</t>
  </si>
  <si>
    <t>CUANDO RECIBA LA BAJA EL RESULTADO ESTARÁ DENTRO DEL RANGO EXIGIDO</t>
  </si>
  <si>
    <t>RAFAEL SORIANO</t>
  </si>
  <si>
    <t>UN MES</t>
  </si>
  <si>
    <t>B</t>
  </si>
  <si>
    <t>AUNQUE HAYA SALIDO DENTRO DEL OBJETIVO, DEPENDE DE LA FACTURACIÓN EN DICIEMBRE APENAS HAY FACTURACIÓN POR MANTENIMIENTO.</t>
  </si>
  <si>
    <t>EL AÑO QUE VIENE SOLO SE TOMARÁN LOS MESES DE OCTUBRE Y NOVIEMBRE PARA QUE EL DATO SEA REPRESENTATIVO</t>
  </si>
  <si>
    <t>DEPENDE DE LA FACTURACIÓN EN DICIEMBRE APENAS HAY FACTURACIÓN POR MANTENIMIENTO.</t>
  </si>
  <si>
    <t>Se motiva al personal responsable de sección a la colaboración interdepartamental para presentación de nuevas mejoras</t>
  </si>
  <si>
    <t>Próxima revisión de indicador</t>
  </si>
  <si>
    <t>Un menor importe en  la facturacion de Agosto y Diciembre incide directamente en el resultado final del año</t>
  </si>
  <si>
    <t xml:space="preserve">A partir de 2017 los meses de agosto y diciembre no computan en su trimetre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</si>
</sst>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24"/>
      <name val="Wingdings"/>
      <charset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b/>
      <i/>
      <sz val="18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name val="Calibri"/>
      <family val="2"/>
      <scheme val="minor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/>
    <xf numFmtId="0" fontId="5" fillId="4" borderId="1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0" fontId="5" fillId="0" borderId="10" xfId="1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0" fontId="13" fillId="0" borderId="10" xfId="1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0" fontId="0" fillId="0" borderId="10" xfId="1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10" fontId="17" fillId="0" borderId="10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10" xfId="0" applyFont="1" applyFill="1" applyBorder="1" applyAlignment="1">
      <alignment horizontal="center" vertical="center" wrapText="1"/>
    </xf>
    <xf numFmtId="10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9" fontId="10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10" fontId="16" fillId="0" borderId="10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9" fontId="22" fillId="0" borderId="10" xfId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1" fontId="0" fillId="4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9" fontId="0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10" fontId="0" fillId="0" borderId="10" xfId="0" applyNumberFormat="1" applyFont="1" applyFill="1" applyBorder="1" applyAlignment="1">
      <alignment horizontal="center" vertical="center"/>
    </xf>
    <xf numFmtId="9" fontId="0" fillId="0" borderId="10" xfId="1" applyNumberFormat="1" applyFont="1" applyFill="1" applyBorder="1" applyAlignment="1">
      <alignment horizontal="center" vertical="center"/>
    </xf>
    <xf numFmtId="10" fontId="0" fillId="4" borderId="10" xfId="0" applyNumberFormat="1" applyFont="1" applyFill="1" applyBorder="1" applyAlignment="1">
      <alignment horizontal="center" vertical="center"/>
    </xf>
    <xf numFmtId="10" fontId="13" fillId="0" borderId="10" xfId="0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10" xfId="1" applyFont="1" applyFill="1" applyBorder="1" applyAlignment="1">
      <alignment horizontal="center" vertical="center"/>
    </xf>
    <xf numFmtId="9" fontId="22" fillId="0" borderId="11" xfId="1" applyFont="1" applyFill="1" applyBorder="1" applyAlignment="1">
      <alignment horizontal="center" vertical="center" wrapText="1"/>
    </xf>
    <xf numFmtId="10" fontId="22" fillId="0" borderId="11" xfId="0" applyNumberFormat="1" applyFont="1" applyFill="1" applyBorder="1" applyAlignment="1">
      <alignment horizontal="center" vertical="center" wrapText="1"/>
    </xf>
    <xf numFmtId="9" fontId="0" fillId="4" borderId="10" xfId="1" applyFont="1" applyFill="1" applyBorder="1" applyAlignment="1">
      <alignment horizontal="center" vertical="center"/>
    </xf>
    <xf numFmtId="10" fontId="0" fillId="4" borderId="10" xfId="1" applyNumberFormat="1" applyFont="1" applyFill="1" applyBorder="1" applyAlignment="1">
      <alignment horizontal="center" vertical="center"/>
    </xf>
    <xf numFmtId="9" fontId="0" fillId="4" borderId="10" xfId="1" applyNumberFormat="1" applyFont="1" applyFill="1" applyBorder="1" applyAlignment="1">
      <alignment horizontal="center" vertical="center"/>
    </xf>
    <xf numFmtId="10" fontId="16" fillId="4" borderId="10" xfId="0" applyNumberFormat="1" applyFont="1" applyFill="1" applyBorder="1" applyAlignment="1">
      <alignment horizontal="center" vertical="center"/>
    </xf>
    <xf numFmtId="0" fontId="23" fillId="0" borderId="10" xfId="13" applyFill="1" applyBorder="1" applyAlignment="1">
      <alignment horizontal="center" vertical="center"/>
    </xf>
    <xf numFmtId="0" fontId="23" fillId="0" borderId="2" xfId="13" applyFill="1" applyBorder="1" applyAlignment="1">
      <alignment horizontal="center" vertical="center" wrapText="1"/>
    </xf>
    <xf numFmtId="0" fontId="23" fillId="0" borderId="10" xfId="13" applyFill="1" applyBorder="1" applyAlignment="1">
      <alignment horizontal="center" vertical="center" wrapText="1"/>
    </xf>
    <xf numFmtId="0" fontId="23" fillId="4" borderId="10" xfId="13" applyFill="1" applyBorder="1" applyAlignment="1">
      <alignment horizontal="center" vertical="center" wrapText="1"/>
    </xf>
    <xf numFmtId="2" fontId="0" fillId="4" borderId="10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10" fontId="0" fillId="6" borderId="10" xfId="1" applyNumberFormat="1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23" fillId="4" borderId="10" xfId="13" applyFill="1" applyBorder="1" applyAlignment="1">
      <alignment horizontal="center" vertical="center"/>
    </xf>
    <xf numFmtId="10" fontId="22" fillId="0" borderId="11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 shrinkToFit="1"/>
    </xf>
    <xf numFmtId="0" fontId="13" fillId="0" borderId="15" xfId="0" applyFont="1" applyFill="1" applyBorder="1" applyAlignment="1">
      <alignment horizontal="center" vertical="center" wrapText="1"/>
    </xf>
    <xf numFmtId="10" fontId="16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/>
    </xf>
    <xf numFmtId="10" fontId="0" fillId="7" borderId="10" xfId="1" applyNumberFormat="1" applyFont="1" applyFill="1" applyBorder="1" applyAlignment="1">
      <alignment horizontal="center" vertical="center"/>
    </xf>
    <xf numFmtId="9" fontId="13" fillId="0" borderId="10" xfId="1" applyFont="1" applyFill="1" applyBorder="1" applyAlignment="1">
      <alignment horizontal="center" vertical="center"/>
    </xf>
    <xf numFmtId="9" fontId="5" fillId="0" borderId="10" xfId="0" applyNumberFormat="1" applyFont="1" applyFill="1" applyBorder="1" applyAlignment="1">
      <alignment horizontal="center" vertical="center"/>
    </xf>
    <xf numFmtId="9" fontId="0" fillId="4" borderId="10" xfId="0" applyNumberFormat="1" applyFont="1" applyFill="1" applyBorder="1" applyAlignment="1">
      <alignment horizontal="center" vertical="center"/>
    </xf>
    <xf numFmtId="10" fontId="0" fillId="6" borderId="10" xfId="0" applyNumberFormat="1" applyFont="1" applyFill="1" applyBorder="1" applyAlignment="1">
      <alignment horizontal="center" vertical="center"/>
    </xf>
    <xf numFmtId="1" fontId="0" fillId="4" borderId="10" xfId="1" applyNumberFormat="1" applyFont="1" applyFill="1" applyBorder="1" applyAlignment="1">
      <alignment horizontal="center" vertical="center"/>
    </xf>
    <xf numFmtId="2" fontId="0" fillId="0" borderId="10" xfId="1" applyNumberFormat="1" applyFont="1" applyFill="1" applyBorder="1" applyAlignment="1">
      <alignment horizontal="center" vertical="center"/>
    </xf>
    <xf numFmtId="0" fontId="23" fillId="4" borderId="10" xfId="13" applyFill="1" applyBorder="1" applyAlignment="1">
      <alignment vertical="center"/>
    </xf>
    <xf numFmtId="0" fontId="23" fillId="0" borderId="2" xfId="13" applyFill="1" applyBorder="1" applyAlignment="1">
      <alignment vertical="center"/>
    </xf>
    <xf numFmtId="0" fontId="23" fillId="0" borderId="10" xfId="13" applyFill="1" applyBorder="1" applyAlignment="1">
      <alignment vertical="center"/>
    </xf>
    <xf numFmtId="0" fontId="17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14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Hipervínculo" xfId="13" builtinId="8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39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0099"/>
      <color rgb="FF1E28FA"/>
      <color rgb="FF66FF33"/>
      <color rgb="FF0000FF"/>
      <color rgb="FFFF6600"/>
      <color rgb="FFFFFFCC"/>
      <color rgb="FFFFFF99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file:///\\Srvesymolin\CALIDAD\INDICADORES\2016\GR&#193;FICOS%20Y%20CUADRO%20EVOLUCI&#211;N%20INDICADORES%20CALIDAD%202016%20Rev%205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DATOS%20PARA%20INDICADORES%202016..xlsx" TargetMode="External"/><Relationship Id="rId1" Type="http://schemas.openxmlformats.org/officeDocument/2006/relationships/hyperlink" Target="DATOS%20PARA%20INDICADORES%202016..xlsx" TargetMode="External"/><Relationship Id="rId6" Type="http://schemas.openxmlformats.org/officeDocument/2006/relationships/hyperlink" Target="DATOS%20PARA%20INDICADORES%202016..xlsx" TargetMode="External"/><Relationship Id="rId11" Type="http://schemas.openxmlformats.org/officeDocument/2006/relationships/image" Target="../media/image1.emf"/><Relationship Id="rId5" Type="http://schemas.openxmlformats.org/officeDocument/2006/relationships/hyperlink" Target="DATOS%20PARA%20INDICADORES%202016..xlsx" TargetMode="External"/><Relationship Id="rId10" Type="http://schemas.openxmlformats.org/officeDocument/2006/relationships/oleObject" Target="../embeddings/oleObject1.bin"/><Relationship Id="rId4" Type="http://schemas.openxmlformats.org/officeDocument/2006/relationships/hyperlink" Target="file:///\\Srvesymolin\CALIDAD\INDICADORES\2016\GR&#193;FICOS%20Y%20CUADRO%20EVOLUCI&#211;N%20INDICADORES%20CALIDAD%202016%20Rev%205.xlsx" TargetMode="External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DATOS%20PARA%20INDICADORES%202016..xlsx" TargetMode="External"/><Relationship Id="rId18" Type="http://schemas.openxmlformats.org/officeDocument/2006/relationships/hyperlink" Target="DATOS%20PARA%20INDICADORES%202016..xlsx" TargetMode="External"/><Relationship Id="rId26" Type="http://schemas.openxmlformats.org/officeDocument/2006/relationships/hyperlink" Target="DATOS%20PARA%20INDICADORES%202016..xlsx" TargetMode="External"/><Relationship Id="rId39" Type="http://schemas.openxmlformats.org/officeDocument/2006/relationships/hyperlink" Target="DATOS%20PARA%20INDICADORES%202016..xlsx" TargetMode="External"/><Relationship Id="rId3" Type="http://schemas.openxmlformats.org/officeDocument/2006/relationships/hyperlink" Target="DATOS%20PARA%20INDICADORES%202016..xlsx" TargetMode="External"/><Relationship Id="rId21" Type="http://schemas.openxmlformats.org/officeDocument/2006/relationships/hyperlink" Target="DATOS%20PARA%20INDICADORES%202016..xlsx" TargetMode="External"/><Relationship Id="rId34" Type="http://schemas.openxmlformats.org/officeDocument/2006/relationships/hyperlink" Target="DATOS%20PARA%20INDICADORES%202016..xlsx" TargetMode="External"/><Relationship Id="rId42" Type="http://schemas.openxmlformats.org/officeDocument/2006/relationships/hyperlink" Target="DATOS%20PARA%20INDICADORES%202016..xlsx" TargetMode="External"/><Relationship Id="rId47" Type="http://schemas.openxmlformats.org/officeDocument/2006/relationships/hyperlink" Target="file:///\\Srvesymolin\CALIDAD\INDICADORES\2016\GR&#193;FICOS%20Y%20CUADRO%20EVOLUCI&#211;N%20INDICADORES%20CALIDAD%202016%20Rev%205.xlsx" TargetMode="External"/><Relationship Id="rId50" Type="http://schemas.openxmlformats.org/officeDocument/2006/relationships/vmlDrawing" Target="../drawings/vmlDrawing2.vml"/><Relationship Id="rId7" Type="http://schemas.openxmlformats.org/officeDocument/2006/relationships/hyperlink" Target="DATOS%20PARA%20INDICADORES%202016..xlsx" TargetMode="External"/><Relationship Id="rId12" Type="http://schemas.openxmlformats.org/officeDocument/2006/relationships/hyperlink" Target="DATOS%20PARA%20INDICADORES%202016..xlsx" TargetMode="External"/><Relationship Id="rId17" Type="http://schemas.openxmlformats.org/officeDocument/2006/relationships/hyperlink" Target="DATOS%20PARA%20INDICADORES%202016..xlsx" TargetMode="External"/><Relationship Id="rId25" Type="http://schemas.openxmlformats.org/officeDocument/2006/relationships/hyperlink" Target="DATOS%20PARA%20INDICADORES%202016..xlsx" TargetMode="External"/><Relationship Id="rId33" Type="http://schemas.openxmlformats.org/officeDocument/2006/relationships/hyperlink" Target="DATOS%20PARA%20INDICADORES%202016..xlsx" TargetMode="External"/><Relationship Id="rId38" Type="http://schemas.openxmlformats.org/officeDocument/2006/relationships/hyperlink" Target="DATOS%20PARA%20INDICADORES%202016..xlsx" TargetMode="External"/><Relationship Id="rId46" Type="http://schemas.openxmlformats.org/officeDocument/2006/relationships/hyperlink" Target="file:///\\Srvesymolin\CALIDAD\INDICADORES\2016\GR&#193;FICOS%20Y%20CUADRO%20EVOLUCI&#211;N%20INDICADORES%20CALIDAD%202016%20Rev%205.xlsx" TargetMode="External"/><Relationship Id="rId2" Type="http://schemas.openxmlformats.org/officeDocument/2006/relationships/hyperlink" Target="DATOS%20PARA%20INDICADORES%202016..xlsx" TargetMode="External"/><Relationship Id="rId16" Type="http://schemas.openxmlformats.org/officeDocument/2006/relationships/hyperlink" Target="DATOS%20PARA%20INDICADORES%202016..xlsx" TargetMode="External"/><Relationship Id="rId20" Type="http://schemas.openxmlformats.org/officeDocument/2006/relationships/hyperlink" Target="DATOS%20PARA%20INDICADORES%202016..xlsx" TargetMode="External"/><Relationship Id="rId29" Type="http://schemas.openxmlformats.org/officeDocument/2006/relationships/hyperlink" Target="DATOS%20PARA%20INDICADORES%202016..xlsx" TargetMode="External"/><Relationship Id="rId41" Type="http://schemas.openxmlformats.org/officeDocument/2006/relationships/hyperlink" Target="DATOS%20PARA%20INDICADORES%202016..xlsx" TargetMode="External"/><Relationship Id="rId1" Type="http://schemas.openxmlformats.org/officeDocument/2006/relationships/hyperlink" Target="DATOS%20PARA%20INDICADORES%202016..xlsx" TargetMode="External"/><Relationship Id="rId6" Type="http://schemas.openxmlformats.org/officeDocument/2006/relationships/hyperlink" Target="DATOS%20PARA%20INDICADORES%202016..xlsx" TargetMode="External"/><Relationship Id="rId11" Type="http://schemas.openxmlformats.org/officeDocument/2006/relationships/hyperlink" Target="DATOS%20PARA%20INDICADORES%202016..xlsx" TargetMode="External"/><Relationship Id="rId24" Type="http://schemas.openxmlformats.org/officeDocument/2006/relationships/hyperlink" Target="DATOS%20PARA%20INDICADORES%202016..xlsx" TargetMode="External"/><Relationship Id="rId32" Type="http://schemas.openxmlformats.org/officeDocument/2006/relationships/hyperlink" Target="DATOS%20PARA%20INDICADORES%202016..xlsx" TargetMode="External"/><Relationship Id="rId37" Type="http://schemas.openxmlformats.org/officeDocument/2006/relationships/hyperlink" Target="DATOS%20PARA%20INDICADORES%202016..xlsx" TargetMode="External"/><Relationship Id="rId40" Type="http://schemas.openxmlformats.org/officeDocument/2006/relationships/hyperlink" Target="DATOS%20PARA%20INDICADORES%202016..xlsx" TargetMode="External"/><Relationship Id="rId45" Type="http://schemas.openxmlformats.org/officeDocument/2006/relationships/hyperlink" Target="DATOS%20PARA%20INDICADORES%202016..xlsx" TargetMode="External"/><Relationship Id="rId5" Type="http://schemas.openxmlformats.org/officeDocument/2006/relationships/hyperlink" Target="DATOS%20PARA%20INDICADORES%202016..xlsx" TargetMode="External"/><Relationship Id="rId15" Type="http://schemas.openxmlformats.org/officeDocument/2006/relationships/hyperlink" Target="DATOS%20PARA%20INDICADORES%202016..xlsx" TargetMode="External"/><Relationship Id="rId23" Type="http://schemas.openxmlformats.org/officeDocument/2006/relationships/hyperlink" Target="DATOS%20PARA%20INDICADORES%202016..xlsx" TargetMode="External"/><Relationship Id="rId28" Type="http://schemas.openxmlformats.org/officeDocument/2006/relationships/hyperlink" Target="DATOS%20PARA%20INDICADORES%202016..xlsx" TargetMode="External"/><Relationship Id="rId36" Type="http://schemas.openxmlformats.org/officeDocument/2006/relationships/hyperlink" Target="DATOS%20PARA%20INDICADORES%202016..xlsx" TargetMode="External"/><Relationship Id="rId49" Type="http://schemas.openxmlformats.org/officeDocument/2006/relationships/drawing" Target="../drawings/drawing2.xml"/><Relationship Id="rId10" Type="http://schemas.openxmlformats.org/officeDocument/2006/relationships/hyperlink" Target="DATOS%20PARA%20INDICADORES%202016..xlsx" TargetMode="External"/><Relationship Id="rId19" Type="http://schemas.openxmlformats.org/officeDocument/2006/relationships/hyperlink" Target="DATOS%20PARA%20INDICADORES%202016..xlsx" TargetMode="External"/><Relationship Id="rId31" Type="http://schemas.openxmlformats.org/officeDocument/2006/relationships/hyperlink" Target="DATOS%20PARA%20INDICADORES%202016..xlsx" TargetMode="External"/><Relationship Id="rId44" Type="http://schemas.openxmlformats.org/officeDocument/2006/relationships/hyperlink" Target="DATOS%20PARA%20INDICADORES%202016..xlsx" TargetMode="External"/><Relationship Id="rId52" Type="http://schemas.openxmlformats.org/officeDocument/2006/relationships/image" Target="../media/image1.emf"/><Relationship Id="rId4" Type="http://schemas.openxmlformats.org/officeDocument/2006/relationships/hyperlink" Target="DATOS%20PARA%20INDICADORES%202016..xlsx" TargetMode="External"/><Relationship Id="rId9" Type="http://schemas.openxmlformats.org/officeDocument/2006/relationships/hyperlink" Target="DATOS%20PARA%20INDICADORES%202016..xlsx" TargetMode="External"/><Relationship Id="rId14" Type="http://schemas.openxmlformats.org/officeDocument/2006/relationships/hyperlink" Target="DATOS%20PARA%20INDICADORES%202016..xlsx" TargetMode="External"/><Relationship Id="rId22" Type="http://schemas.openxmlformats.org/officeDocument/2006/relationships/hyperlink" Target="DATOS%20PARA%20INDICADORES%202016..xlsx" TargetMode="External"/><Relationship Id="rId27" Type="http://schemas.openxmlformats.org/officeDocument/2006/relationships/hyperlink" Target="DATOS%20PARA%20INDICADORES%202016..xlsx" TargetMode="External"/><Relationship Id="rId30" Type="http://schemas.openxmlformats.org/officeDocument/2006/relationships/hyperlink" Target="DATOS%20PARA%20INDICADORES%202016..xlsx" TargetMode="External"/><Relationship Id="rId35" Type="http://schemas.openxmlformats.org/officeDocument/2006/relationships/hyperlink" Target="DATOS%20PARA%20INDICADORES%202016..xlsx" TargetMode="External"/><Relationship Id="rId43" Type="http://schemas.openxmlformats.org/officeDocument/2006/relationships/hyperlink" Target="DATOS%20PARA%20INDICADORES%202016..xlsx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DATOS%20PARA%20INDICADORES%202016..xlsx" TargetMode="External"/><Relationship Id="rId51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 filterMode="1">
    <tabColor rgb="FF00B0F0"/>
    <pageSetUpPr fitToPage="1"/>
  </sheetPr>
  <dimension ref="A1:U82"/>
  <sheetViews>
    <sheetView tabSelected="1" zoomScale="80" zoomScaleNormal="80" workbookViewId="0">
      <pane xSplit="1" ySplit="6" topLeftCell="K7" activePane="bottomRight" state="frozen"/>
      <selection pane="topRight" activeCell="B1" sqref="B1"/>
      <selection pane="bottomLeft" activeCell="A7" sqref="A7"/>
      <selection pane="bottomRight" activeCell="Q18" sqref="Q18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43.7109375" customWidth="1"/>
    <col min="16" max="16" width="46.42578125" customWidth="1"/>
    <col min="17" max="17" width="31.710937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92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92">
        <v>16.260000000000002</v>
      </c>
      <c r="J7" s="92" t="s">
        <v>206</v>
      </c>
      <c r="K7" s="30">
        <v>15</v>
      </c>
      <c r="L7" s="24" t="s">
        <v>71</v>
      </c>
      <c r="M7" s="73">
        <v>0.14749999999999999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L</v>
      </c>
      <c r="O7" s="113" t="s">
        <v>200</v>
      </c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92">
        <v>5.37</v>
      </c>
      <c r="J8" s="92" t="s">
        <v>206</v>
      </c>
      <c r="K8" s="30">
        <v>17</v>
      </c>
      <c r="L8" s="24" t="s">
        <v>74</v>
      </c>
      <c r="M8" s="30">
        <v>3.95</v>
      </c>
      <c r="N8" s="16" t="str">
        <f t="shared" si="0"/>
        <v>J</v>
      </c>
      <c r="O8" s="113" t="s">
        <v>200</v>
      </c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93">
        <v>39.020000000000003</v>
      </c>
      <c r="J9" s="93" t="s">
        <v>206</v>
      </c>
      <c r="K9" s="31">
        <v>43</v>
      </c>
      <c r="L9" s="24" t="s">
        <v>74</v>
      </c>
      <c r="M9" s="31">
        <v>38.28</v>
      </c>
      <c r="N9" s="16" t="str">
        <f t="shared" si="0"/>
        <v>J</v>
      </c>
      <c r="O9" s="113" t="s">
        <v>200</v>
      </c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92" t="s">
        <v>206</v>
      </c>
      <c r="K10" s="31">
        <v>2</v>
      </c>
      <c r="L10" s="24" t="s">
        <v>71</v>
      </c>
      <c r="M10" s="31">
        <v>3</v>
      </c>
      <c r="N10" s="16" t="str">
        <f t="shared" si="0"/>
        <v>J</v>
      </c>
      <c r="O10" s="113" t="s">
        <v>200</v>
      </c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>
        <v>30</v>
      </c>
      <c r="I11" s="21"/>
      <c r="J11" s="92" t="s">
        <v>206</v>
      </c>
      <c r="K11" s="31">
        <v>30</v>
      </c>
      <c r="L11" s="24" t="s">
        <v>71</v>
      </c>
      <c r="M11" s="31">
        <v>92</v>
      </c>
      <c r="N11" s="16" t="str">
        <f t="shared" si="0"/>
        <v>J</v>
      </c>
      <c r="O11" s="113" t="s">
        <v>200</v>
      </c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>
        <v>10</v>
      </c>
      <c r="I12" s="21"/>
      <c r="J12" s="93" t="s">
        <v>206</v>
      </c>
      <c r="K12" s="31">
        <v>10</v>
      </c>
      <c r="L12" s="22" t="s">
        <v>71</v>
      </c>
      <c r="M12" s="31">
        <f>AVERAGE('AÑO (LINARES) EVO'!J12:U12)</f>
        <v>25.5</v>
      </c>
      <c r="N12" s="16" t="str">
        <f t="shared" si="0"/>
        <v>J</v>
      </c>
      <c r="O12" s="113" t="s">
        <v>200</v>
      </c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>
        <v>10.9</v>
      </c>
      <c r="J13" s="92" t="s">
        <v>206</v>
      </c>
      <c r="K13" s="31">
        <v>2</v>
      </c>
      <c r="L13" s="24" t="s">
        <v>71</v>
      </c>
      <c r="M13" s="31">
        <v>1.07</v>
      </c>
      <c r="N13" s="16" t="str">
        <f t="shared" si="0"/>
        <v>L</v>
      </c>
      <c r="O13" s="113" t="s">
        <v>200</v>
      </c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>
        <v>82.63</v>
      </c>
      <c r="J14" s="92" t="s">
        <v>206</v>
      </c>
      <c r="K14" s="31">
        <v>85</v>
      </c>
      <c r="L14" s="57" t="s">
        <v>74</v>
      </c>
      <c r="M14" s="77">
        <f>AVERAGE('AÑO (LINARES) EVO'!J14:U14)</f>
        <v>0.74212499999999992</v>
      </c>
      <c r="N14" s="16" t="str">
        <f t="shared" si="0"/>
        <v>J</v>
      </c>
      <c r="O14" s="113" t="s">
        <v>200</v>
      </c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>
        <v>96</v>
      </c>
      <c r="J15" s="93" t="s">
        <v>206</v>
      </c>
      <c r="K15" s="31">
        <v>90</v>
      </c>
      <c r="L15" s="22" t="s">
        <v>71</v>
      </c>
      <c r="M15" s="62">
        <f>AVERAGE('AÑO (LINARES) EVO'!O15:U15)</f>
        <v>102.85714285714286</v>
      </c>
      <c r="N15" s="16" t="str">
        <f t="shared" si="0"/>
        <v>J</v>
      </c>
      <c r="O15" s="113" t="s">
        <v>200</v>
      </c>
      <c r="P15" s="70"/>
      <c r="Q15" s="116" t="s">
        <v>229</v>
      </c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40</v>
      </c>
      <c r="I16" s="21">
        <v>19</v>
      </c>
      <c r="J16" s="92" t="s">
        <v>206</v>
      </c>
      <c r="K16" s="31">
        <v>40</v>
      </c>
      <c r="L16" s="22" t="s">
        <v>74</v>
      </c>
      <c r="M16" s="62">
        <f>AVERAGE('AÑO (LINARES) EVO'!O16:U16)</f>
        <v>3.5857142857142854</v>
      </c>
      <c r="N16" s="16" t="str">
        <f t="shared" si="0"/>
        <v>J</v>
      </c>
      <c r="O16" s="113" t="s">
        <v>200</v>
      </c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400</v>
      </c>
      <c r="I17" s="21">
        <v>459.16</v>
      </c>
      <c r="J17" s="92" t="s">
        <v>206</v>
      </c>
      <c r="K17" s="31">
        <v>400</v>
      </c>
      <c r="L17" s="22" t="s">
        <v>71</v>
      </c>
      <c r="M17" s="67">
        <f>AVERAGE('AÑO (LINARES) EVO'!J17:U17)</f>
        <v>558.3416666666667</v>
      </c>
      <c r="N17" s="16" t="str">
        <f t="shared" si="0"/>
        <v>J</v>
      </c>
      <c r="O17" s="113" t="s">
        <v>200</v>
      </c>
      <c r="P17" s="4"/>
      <c r="Q17" s="4"/>
      <c r="R17" s="4"/>
      <c r="S17" s="4"/>
      <c r="T17" s="4"/>
      <c r="U17" s="4"/>
    </row>
    <row r="18" spans="1:21" ht="57.7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94">
        <v>56.13</v>
      </c>
      <c r="J18" s="95" t="s">
        <v>207</v>
      </c>
      <c r="K18" s="31">
        <v>55</v>
      </c>
      <c r="L18" s="22" t="s">
        <v>74</v>
      </c>
      <c r="M18" s="31">
        <v>55.8</v>
      </c>
      <c r="N18" s="16" t="str">
        <f t="shared" si="0"/>
        <v>L</v>
      </c>
      <c r="O18" s="113" t="s">
        <v>200</v>
      </c>
      <c r="P18" s="70" t="s">
        <v>252</v>
      </c>
      <c r="Q18" s="70" t="s">
        <v>253</v>
      </c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>
        <v>85</v>
      </c>
      <c r="I19" s="21">
        <v>90</v>
      </c>
      <c r="J19" s="92" t="s">
        <v>206</v>
      </c>
      <c r="K19" s="31">
        <v>85</v>
      </c>
      <c r="L19" s="22" t="s">
        <v>71</v>
      </c>
      <c r="M19" s="62">
        <f>AVERAGE('AÑO (LINARES) EVO'!J19:U19)</f>
        <v>90.916666666666671</v>
      </c>
      <c r="N19" s="16" t="str">
        <f t="shared" si="0"/>
        <v>J</v>
      </c>
      <c r="O19" s="113" t="s">
        <v>200</v>
      </c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>
        <v>100</v>
      </c>
      <c r="I20" s="21">
        <v>101.51</v>
      </c>
      <c r="J20" s="92" t="s">
        <v>206</v>
      </c>
      <c r="K20" s="31">
        <v>100</v>
      </c>
      <c r="L20" s="22" t="s">
        <v>71</v>
      </c>
      <c r="M20" s="67">
        <f>AVERAGE('AÑO (LINARES) EVO'!J20:U20)</f>
        <v>103.30833333333332</v>
      </c>
      <c r="N20" s="16" t="str">
        <f t="shared" si="0"/>
        <v>J</v>
      </c>
      <c r="O20" s="113" t="s">
        <v>200</v>
      </c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225</v>
      </c>
      <c r="I21" s="21">
        <v>147.005</v>
      </c>
      <c r="J21" s="93" t="s">
        <v>206</v>
      </c>
      <c r="K21" s="31">
        <v>225</v>
      </c>
      <c r="L21" s="22" t="s">
        <v>74</v>
      </c>
      <c r="M21" s="67">
        <f>AVERAGE('AÑO (LINARES) EVO'!J21:U21)</f>
        <v>143.24916666666667</v>
      </c>
      <c r="N21" s="16" t="str">
        <f t="shared" si="0"/>
        <v>J</v>
      </c>
      <c r="O21" s="113" t="s">
        <v>200</v>
      </c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>
        <v>100</v>
      </c>
      <c r="J22" s="92" t="s">
        <v>206</v>
      </c>
      <c r="K22" s="62">
        <v>99.9</v>
      </c>
      <c r="L22" s="22" t="s">
        <v>71</v>
      </c>
      <c r="M22" s="62">
        <f>AVERAGE('AÑO (LINARES) EVO'!J22:U22)</f>
        <v>100</v>
      </c>
      <c r="N22" s="16" t="str">
        <f t="shared" si="0"/>
        <v>J</v>
      </c>
      <c r="O22" s="113" t="s">
        <v>200</v>
      </c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>
        <v>0</v>
      </c>
      <c r="J23" s="92" t="s">
        <v>206</v>
      </c>
      <c r="K23" s="62">
        <v>0.1</v>
      </c>
      <c r="L23" s="22" t="s">
        <v>74</v>
      </c>
      <c r="M23" s="31">
        <f>AVERAGE('AÑO (LINARES) EVO'!J23:U23)</f>
        <v>0</v>
      </c>
      <c r="N23" s="16" t="str">
        <f t="shared" si="0"/>
        <v>J</v>
      </c>
      <c r="O23" s="113" t="s">
        <v>200</v>
      </c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>
        <v>90</v>
      </c>
      <c r="I24" s="21">
        <v>100</v>
      </c>
      <c r="J24" s="93" t="s">
        <v>206</v>
      </c>
      <c r="K24" s="31">
        <v>90</v>
      </c>
      <c r="L24" s="22" t="s">
        <v>71</v>
      </c>
      <c r="M24" s="31">
        <f>AVERAGE('AÑO (LINARES) EVO'!J24:U24)</f>
        <v>100</v>
      </c>
      <c r="N24" s="16" t="str">
        <f t="shared" si="0"/>
        <v>J</v>
      </c>
      <c r="O24" s="113" t="s">
        <v>200</v>
      </c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>
        <v>90</v>
      </c>
      <c r="I25" s="21">
        <v>100</v>
      </c>
      <c r="J25" s="92" t="s">
        <v>206</v>
      </c>
      <c r="K25" s="31">
        <v>90</v>
      </c>
      <c r="L25" s="24" t="s">
        <v>71</v>
      </c>
      <c r="M25" s="31">
        <f>AVERAGE('AÑO (LINARES) EVO'!J25:U25)</f>
        <v>100</v>
      </c>
      <c r="N25" s="16" t="str">
        <f t="shared" si="0"/>
        <v>J</v>
      </c>
      <c r="O25" s="113" t="s">
        <v>200</v>
      </c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>
        <v>0</v>
      </c>
      <c r="J26" s="92" t="s">
        <v>206</v>
      </c>
      <c r="K26" s="62">
        <v>0.1</v>
      </c>
      <c r="L26" s="24" t="s">
        <v>74</v>
      </c>
      <c r="M26" s="31">
        <f>AVERAGE('AÑO (LINARES) EVO'!J26:U26)</f>
        <v>0</v>
      </c>
      <c r="N26" s="16" t="str">
        <f t="shared" si="0"/>
        <v>J</v>
      </c>
      <c r="O26" s="113" t="s">
        <v>200</v>
      </c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>
        <v>1</v>
      </c>
      <c r="J27" s="93" t="s">
        <v>206</v>
      </c>
      <c r="K27" s="31">
        <v>2</v>
      </c>
      <c r="L27" s="24" t="s">
        <v>74</v>
      </c>
      <c r="M27" s="67">
        <f>AVERAGE('AÑO (LINARES) EVO'!J27:U27)</f>
        <v>1.0833333333333333</v>
      </c>
      <c r="N27" s="16" t="str">
        <f t="shared" si="0"/>
        <v>J</v>
      </c>
      <c r="O27" s="113" t="s">
        <v>200</v>
      </c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>
        <v>9.19</v>
      </c>
      <c r="J28" s="92" t="s">
        <v>206</v>
      </c>
      <c r="K28" s="31">
        <v>6</v>
      </c>
      <c r="L28" s="24" t="s">
        <v>71</v>
      </c>
      <c r="M28" s="31">
        <f>'AÑO (LINARES) EVO'!U28</f>
        <v>9.5</v>
      </c>
      <c r="N28" s="16" t="str">
        <f t="shared" si="0"/>
        <v>J</v>
      </c>
      <c r="O28" s="113" t="s">
        <v>200</v>
      </c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>
        <v>0</v>
      </c>
      <c r="J29" s="92" t="s">
        <v>206</v>
      </c>
      <c r="K29" s="31">
        <v>6</v>
      </c>
      <c r="L29" s="24" t="s">
        <v>74</v>
      </c>
      <c r="M29" s="31">
        <f>'AÑO (LINARES) EVO'!U29</f>
        <v>0</v>
      </c>
      <c r="N29" s="16" t="str">
        <f t="shared" si="0"/>
        <v>J</v>
      </c>
      <c r="O29" s="113" t="s">
        <v>200</v>
      </c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93" t="s">
        <v>206</v>
      </c>
      <c r="K30" s="60">
        <v>99.999999990000006</v>
      </c>
      <c r="L30" s="40" t="s">
        <v>71</v>
      </c>
      <c r="M30" s="31">
        <f>AVERAGE('AÑO (LINARES) EVO'!J30:N30)</f>
        <v>100</v>
      </c>
      <c r="N30" s="16" t="str">
        <f t="shared" si="0"/>
        <v>J</v>
      </c>
      <c r="O30" s="113" t="s">
        <v>200</v>
      </c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92" t="s">
        <v>206</v>
      </c>
      <c r="K31" s="61">
        <v>9.9999999999999998E-13</v>
      </c>
      <c r="L31" s="41" t="s">
        <v>74</v>
      </c>
      <c r="M31" s="69">
        <f>AVERAGE('AÑO (LINARES) EVO'!J31:N31)</f>
        <v>0</v>
      </c>
      <c r="N31" s="16" t="str">
        <f t="shared" si="0"/>
        <v>J</v>
      </c>
      <c r="O31" s="113" t="s">
        <v>200</v>
      </c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>
        <v>100</v>
      </c>
      <c r="J32" s="92" t="s">
        <v>206</v>
      </c>
      <c r="K32" s="34">
        <v>85</v>
      </c>
      <c r="L32" s="27" t="s">
        <v>71</v>
      </c>
      <c r="M32" s="69">
        <f>AVERAGE('AÑO (LINARES) EVO'!J32:N32)</f>
        <v>1</v>
      </c>
      <c r="N32" s="16" t="str">
        <f t="shared" si="0"/>
        <v>L</v>
      </c>
      <c r="O32" s="113" t="s">
        <v>200</v>
      </c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>
        <v>97.625</v>
      </c>
      <c r="J33" s="93" t="s">
        <v>206</v>
      </c>
      <c r="K33" s="34">
        <v>85</v>
      </c>
      <c r="L33" s="24" t="s">
        <v>71</v>
      </c>
      <c r="M33" s="69">
        <f>AVERAGE('AÑO (LINARES) EVO'!J33:N33)</f>
        <v>0.97800000000000009</v>
      </c>
      <c r="N33" s="16" t="str">
        <f t="shared" si="0"/>
        <v>L</v>
      </c>
      <c r="O33" s="113" t="s">
        <v>200</v>
      </c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35</v>
      </c>
      <c r="I34" s="21">
        <v>28.09</v>
      </c>
      <c r="J34" s="92" t="s">
        <v>206</v>
      </c>
      <c r="K34" s="31">
        <v>35</v>
      </c>
      <c r="L34" s="24" t="s">
        <v>74</v>
      </c>
      <c r="M34" s="69">
        <f>AVERAGE('AÑO (LINARES) EVO'!J34:N34)</f>
        <v>0.23699999999999999</v>
      </c>
      <c r="N34" s="16" t="str">
        <f t="shared" si="0"/>
        <v>J</v>
      </c>
      <c r="O34" s="113" t="s">
        <v>200</v>
      </c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>
        <v>7.0699999999999999E-2</v>
      </c>
      <c r="J35" s="92" t="s">
        <v>206</v>
      </c>
      <c r="K35" s="58">
        <v>15</v>
      </c>
      <c r="L35" s="24" t="s">
        <v>74</v>
      </c>
      <c r="M35" s="69">
        <f>AVERAGE('AÑO (LINARES) EVO'!J35:N35)</f>
        <v>7.7219999999999997E-2</v>
      </c>
      <c r="N35" s="16" t="str">
        <f t="shared" si="0"/>
        <v>J</v>
      </c>
      <c r="O35" s="113" t="s">
        <v>200</v>
      </c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>
        <v>56.02</v>
      </c>
      <c r="J36" s="93" t="s">
        <v>206</v>
      </c>
      <c r="K36" s="58">
        <v>60</v>
      </c>
      <c r="L36" s="24" t="s">
        <v>74</v>
      </c>
      <c r="M36" s="69">
        <f>AVERAGE('AÑO (LINARES) EVO'!J36:N36)</f>
        <v>0.61750000000000005</v>
      </c>
      <c r="N36" s="16" t="str">
        <f t="shared" si="0"/>
        <v>J</v>
      </c>
      <c r="O36" s="113" t="s">
        <v>200</v>
      </c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>
        <v>0</v>
      </c>
      <c r="J37" s="92" t="s">
        <v>206</v>
      </c>
      <c r="K37" s="58">
        <v>4</v>
      </c>
      <c r="L37" s="24" t="s">
        <v>74</v>
      </c>
      <c r="M37" s="69">
        <f>AVERAGE('AÑO (LINARES) EVO'!J37:N37)</f>
        <v>0</v>
      </c>
      <c r="N37" s="16" t="str">
        <f t="shared" si="0"/>
        <v>J</v>
      </c>
      <c r="O37" s="113" t="s">
        <v>200</v>
      </c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>
        <v>0</v>
      </c>
      <c r="J38" s="92" t="s">
        <v>206</v>
      </c>
      <c r="K38" s="62">
        <v>0.1</v>
      </c>
      <c r="L38" s="24" t="s">
        <v>74</v>
      </c>
      <c r="M38" s="69">
        <f>AVERAGE('AÑO (LINARES) EVO'!J38:N38)</f>
        <v>0</v>
      </c>
      <c r="N38" s="16" t="str">
        <f t="shared" si="0"/>
        <v>J</v>
      </c>
      <c r="O38" s="113" t="s">
        <v>200</v>
      </c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>
        <v>1.61</v>
      </c>
      <c r="J39" s="93" t="s">
        <v>206</v>
      </c>
      <c r="K39" s="58">
        <v>6</v>
      </c>
      <c r="L39" s="24" t="s">
        <v>74</v>
      </c>
      <c r="M39" s="69">
        <f>AVERAGE('AÑO (LINARES) EVO'!J39:N39)</f>
        <v>3.3000000000000002E-2</v>
      </c>
      <c r="N39" s="16" t="str">
        <f t="shared" si="0"/>
        <v>J</v>
      </c>
      <c r="O39" s="113" t="s">
        <v>200</v>
      </c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>
        <v>0.67500000000000004</v>
      </c>
      <c r="J40" s="92" t="s">
        <v>206</v>
      </c>
      <c r="K40" s="31">
        <v>0.5</v>
      </c>
      <c r="L40" s="40" t="s">
        <v>71</v>
      </c>
      <c r="M40" s="67">
        <v>0.72</v>
      </c>
      <c r="N40" s="16" t="str">
        <f t="shared" si="0"/>
        <v>J</v>
      </c>
      <c r="O40" s="113" t="s">
        <v>200</v>
      </c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>
        <v>0.215</v>
      </c>
      <c r="J41" s="92" t="s">
        <v>206</v>
      </c>
      <c r="K41" s="31">
        <v>1</v>
      </c>
      <c r="L41" s="24" t="s">
        <v>74</v>
      </c>
      <c r="M41" s="112">
        <v>0.05</v>
      </c>
      <c r="N41" s="16" t="str">
        <f t="shared" si="0"/>
        <v>J</v>
      </c>
      <c r="O41" s="113" t="s">
        <v>200</v>
      </c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>
        <v>12</v>
      </c>
      <c r="I42" s="21">
        <v>0</v>
      </c>
      <c r="J42" s="93" t="s">
        <v>206</v>
      </c>
      <c r="K42" s="34">
        <v>1</v>
      </c>
      <c r="L42" s="24" t="s">
        <v>74</v>
      </c>
      <c r="M42" s="112">
        <f>AVERAGE('AÑO (LINARES) EVO'!J42:U42)</f>
        <v>0</v>
      </c>
      <c r="N42" s="16" t="str">
        <f t="shared" ref="N42:N46" si="1">IF(K42="",IF(M42="","",IF(L42="MIN",IF(M42=J42,"K",IF(M42&lt;J42,"L","J")),IF(M42=J42,"K",IF(M42&gt;J42,"L","J")))),IF(M42="","",IF(L42="MIN",IF(M42=K42,"K",IF(M42&lt;K42,"L","J")),IF(M42=K42,"K",IF(M42&gt;K42,"L","J")))))</f>
        <v>J</v>
      </c>
      <c r="O42" s="113" t="s">
        <v>200</v>
      </c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>
        <v>24</v>
      </c>
      <c r="I43" s="95">
        <v>48</v>
      </c>
      <c r="J43" s="96" t="s">
        <v>208</v>
      </c>
      <c r="K43" s="34">
        <v>2</v>
      </c>
      <c r="L43" s="24" t="s">
        <v>74</v>
      </c>
      <c r="M43" s="112">
        <f>AVERAGE('AÑO (LINARES) EVO'!J43:U43)</f>
        <v>0.5</v>
      </c>
      <c r="N43" s="16" t="str">
        <f t="shared" si="1"/>
        <v>J</v>
      </c>
      <c r="O43" s="113" t="s">
        <v>200</v>
      </c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>
        <v>24</v>
      </c>
      <c r="I44" s="95">
        <v>29.1</v>
      </c>
      <c r="J44" s="96" t="s">
        <v>207</v>
      </c>
      <c r="K44" s="34">
        <v>2</v>
      </c>
      <c r="L44" s="24" t="s">
        <v>74</v>
      </c>
      <c r="M44" s="112">
        <f>AVERAGE('AÑO (LINARES) EVO'!J44:U44)</f>
        <v>4.7725</v>
      </c>
      <c r="N44" s="16" t="str">
        <f t="shared" si="1"/>
        <v>L</v>
      </c>
      <c r="O44" s="113" t="s">
        <v>200</v>
      </c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>
        <v>60</v>
      </c>
      <c r="I45" s="21">
        <v>59.14</v>
      </c>
      <c r="J45" s="93" t="s">
        <v>206</v>
      </c>
      <c r="K45" s="63">
        <v>0.6</v>
      </c>
      <c r="L45" s="24" t="s">
        <v>74</v>
      </c>
      <c r="M45" s="112">
        <f>AVERAGE('AÑO (LINARES) EVO'!J45:U45)</f>
        <v>0.71994999999999987</v>
      </c>
      <c r="N45" s="16" t="str">
        <f t="shared" si="1"/>
        <v>L</v>
      </c>
      <c r="O45" s="113" t="s">
        <v>200</v>
      </c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>
        <v>60</v>
      </c>
      <c r="I46" s="95">
        <v>9</v>
      </c>
      <c r="J46" s="96" t="s">
        <v>207</v>
      </c>
      <c r="K46" s="31">
        <v>5</v>
      </c>
      <c r="L46" s="24" t="s">
        <v>74</v>
      </c>
      <c r="M46" s="112">
        <f>AVERAGE('AÑO (LINARES) EVO'!J46:U46)</f>
        <v>8.3333333333333329E-2</v>
      </c>
      <c r="N46" s="16" t="str">
        <f t="shared" si="1"/>
        <v>J</v>
      </c>
      <c r="O46" s="113" t="s">
        <v>200</v>
      </c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120.6</v>
      </c>
      <c r="J47" s="92" t="s">
        <v>206</v>
      </c>
      <c r="K47" s="34">
        <v>200</v>
      </c>
      <c r="L47" s="24" t="s">
        <v>74</v>
      </c>
      <c r="M47" s="31">
        <f>AVERAGE('AÑO (LINARES) EVO'!J47:N47)</f>
        <v>133</v>
      </c>
      <c r="N47" s="16" t="str">
        <f t="shared" si="0"/>
        <v>J</v>
      </c>
      <c r="O47" s="114" t="s">
        <v>215</v>
      </c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5016.3999999999996</v>
      </c>
      <c r="J48" s="93" t="s">
        <v>206</v>
      </c>
      <c r="K48" s="34">
        <v>9000</v>
      </c>
      <c r="L48" s="24" t="s">
        <v>74</v>
      </c>
      <c r="M48" s="67">
        <f>AVERAGE('AÑO (LINARES) EVO'!J48:U48)</f>
        <v>6933.1683333333322</v>
      </c>
      <c r="N48" s="16" t="str">
        <f t="shared" si="0"/>
        <v>J</v>
      </c>
      <c r="O48" s="114" t="s">
        <v>215</v>
      </c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9</v>
      </c>
      <c r="I49" s="21">
        <v>6</v>
      </c>
      <c r="J49" s="92" t="s">
        <v>206</v>
      </c>
      <c r="K49" s="31">
        <v>8</v>
      </c>
      <c r="L49" s="24" t="s">
        <v>74</v>
      </c>
      <c r="M49" s="31">
        <f>SUM('AÑO (LINARES) EVO'!J49:N49)</f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114" t="s">
        <v>215</v>
      </c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3.7</v>
      </c>
      <c r="J50" s="92" t="s">
        <v>206</v>
      </c>
      <c r="K50" s="31">
        <v>20</v>
      </c>
      <c r="L50" s="24" t="s">
        <v>74</v>
      </c>
      <c r="M50" s="67">
        <v>0</v>
      </c>
      <c r="N50" s="16" t="str">
        <f t="shared" si="0"/>
        <v>J</v>
      </c>
      <c r="O50" s="114" t="s">
        <v>215</v>
      </c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93" t="s">
        <v>206</v>
      </c>
      <c r="K51" s="31">
        <v>10</v>
      </c>
      <c r="L51" s="24" t="s">
        <v>74</v>
      </c>
      <c r="M51" s="31">
        <f>SUM('AÑO (LINARES) EVO'!J51:N51)</f>
        <v>0</v>
      </c>
      <c r="N51" s="16" t="str">
        <f t="shared" si="0"/>
        <v>J</v>
      </c>
      <c r="O51" s="114" t="s">
        <v>215</v>
      </c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92" t="s">
        <v>206</v>
      </c>
      <c r="K52" s="31">
        <v>20</v>
      </c>
      <c r="L52" s="24" t="s">
        <v>74</v>
      </c>
      <c r="M52" s="31">
        <f>AVERAGE('AÑO (LINARES) EVO'!J52:O52)</f>
        <v>0</v>
      </c>
      <c r="N52" s="16" t="str">
        <f t="shared" si="0"/>
        <v>J</v>
      </c>
      <c r="O52" s="114" t="s">
        <v>215</v>
      </c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92" t="s">
        <v>206</v>
      </c>
      <c r="K53" s="31">
        <v>10</v>
      </c>
      <c r="L53" s="24" t="s">
        <v>74</v>
      </c>
      <c r="M53" s="31">
        <f>SUM('AÑO (LINARES) EVO'!J53:N53)</f>
        <v>0</v>
      </c>
      <c r="N53" s="16" t="str">
        <f t="shared" si="0"/>
        <v>J</v>
      </c>
      <c r="O53" s="114" t="s">
        <v>215</v>
      </c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93" t="s">
        <v>206</v>
      </c>
      <c r="K54" s="31">
        <v>20</v>
      </c>
      <c r="L54" s="24" t="s">
        <v>74</v>
      </c>
      <c r="M54" s="31">
        <f>AVERAGE('AÑO (LINARES) EVO'!J54:N54)</f>
        <v>0</v>
      </c>
      <c r="N54" s="16" t="str">
        <f t="shared" si="0"/>
        <v>J</v>
      </c>
      <c r="O54" s="114" t="s">
        <v>215</v>
      </c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92" t="s">
        <v>206</v>
      </c>
      <c r="K55" s="31">
        <v>10</v>
      </c>
      <c r="L55" s="24" t="s">
        <v>74</v>
      </c>
      <c r="M55" s="31">
        <v>1</v>
      </c>
      <c r="N55" s="16" t="str">
        <f t="shared" si="0"/>
        <v>J</v>
      </c>
      <c r="O55" s="114" t="s">
        <v>215</v>
      </c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92" t="s">
        <v>206</v>
      </c>
      <c r="K56" s="31">
        <v>20</v>
      </c>
      <c r="L56" s="24" t="s">
        <v>74</v>
      </c>
      <c r="M56" s="31">
        <f>AVERAGE('AÑO (LINARES) EVO'!J56:N56)</f>
        <v>0</v>
      </c>
      <c r="N56" s="16" t="str">
        <f t="shared" si="0"/>
        <v>J</v>
      </c>
      <c r="O56" s="114" t="s">
        <v>215</v>
      </c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4">
        <v>0.02</v>
      </c>
      <c r="I57" s="74">
        <v>1.6400000000000001E-2</v>
      </c>
      <c r="J57" s="93" t="s">
        <v>206</v>
      </c>
      <c r="K57" s="72">
        <v>0.02</v>
      </c>
      <c r="L57" s="24" t="s">
        <v>74</v>
      </c>
      <c r="M57" s="71">
        <f>AVERAGE('AÑO (LINARES) EVO'!J57:N57)</f>
        <v>6.7000000000000002E-3</v>
      </c>
      <c r="N57" s="16" t="str">
        <f t="shared" si="0"/>
        <v>J</v>
      </c>
      <c r="O57" s="114" t="s">
        <v>215</v>
      </c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4">
        <v>2.5000000000000001E-3</v>
      </c>
      <c r="I58" s="74">
        <v>1.6999999999999999E-3</v>
      </c>
      <c r="J58" s="92" t="s">
        <v>206</v>
      </c>
      <c r="K58" s="71">
        <v>2.5000000000000001E-3</v>
      </c>
      <c r="L58" s="24" t="s">
        <v>74</v>
      </c>
      <c r="M58" s="71">
        <f>AVERAGE('AÑO (LINARES) EVO'!J58:N58)</f>
        <v>0</v>
      </c>
      <c r="N58" s="16" t="str">
        <f t="shared" si="0"/>
        <v>J</v>
      </c>
      <c r="O58" s="114" t="s">
        <v>215</v>
      </c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92" t="s">
        <v>206</v>
      </c>
      <c r="K59" s="62">
        <v>99.999999990000006</v>
      </c>
      <c r="L59" s="24" t="s">
        <v>71</v>
      </c>
      <c r="M59" s="31">
        <f>AVERAGE('AÑO (LINARES) EVO'!J59:N59)</f>
        <v>100</v>
      </c>
      <c r="N59" s="16" t="str">
        <f t="shared" si="0"/>
        <v>J</v>
      </c>
      <c r="O59" s="115" t="s">
        <v>200</v>
      </c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93" t="s">
        <v>206</v>
      </c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115" t="s">
        <v>200</v>
      </c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92" t="s">
        <v>206</v>
      </c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115" t="s">
        <v>200</v>
      </c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92" t="s">
        <v>206</v>
      </c>
      <c r="K62" s="62">
        <v>99.999999999899998</v>
      </c>
      <c r="L62" s="24" t="s">
        <v>71</v>
      </c>
      <c r="M62" s="31">
        <f>AVERAGE('AÑO (LINARES) EVO'!J62:N62)</f>
        <v>100</v>
      </c>
      <c r="N62" s="16" t="str">
        <f t="shared" si="0"/>
        <v>J</v>
      </c>
      <c r="O62" s="115" t="s">
        <v>200</v>
      </c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93" t="s">
        <v>206</v>
      </c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115" t="s">
        <v>200</v>
      </c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esús Colmenero"/>
      </filters>
    </filterColumn>
    <filterColumn colId="12" showButton="0"/>
  </autoFilter>
  <mergeCells count="2">
    <mergeCell ref="M6:N6"/>
    <mergeCell ref="F3:G4"/>
  </mergeCells>
  <conditionalFormatting sqref="N7:N63">
    <cfRule type="cellIs" dxfId="38" priority="2" operator="equal">
      <formula>"L"</formula>
    </cfRule>
    <cfRule type="cellIs" dxfId="37" priority="3" operator="equal">
      <formula>"J"</formula>
    </cfRule>
  </conditionalFormatting>
  <conditionalFormatting sqref="N7:N63">
    <cfRule type="cellIs" dxfId="36" priority="1" operator="equal">
      <formula>"K"</formula>
    </cfRule>
  </conditionalFormatting>
  <hyperlinks>
    <hyperlink ref="O7" r:id="rId1"/>
    <hyperlink ref="O8:O46" r:id="rId2" display="DATOS PARA INDICADORES 2016..xlsx"/>
    <hyperlink ref="O47" r:id="rId3"/>
    <hyperlink ref="O48:O58" r:id="rId4" display="\\Srvesymolin\CALIDAD\INDICADORES\2016\GRÁFICOS Y CUADRO EVOLUCIÓN INDICADORES CALIDAD 2016 Rev 5.xlsx"/>
    <hyperlink ref="O59" r:id="rId5"/>
    <hyperlink ref="O60:O63" r:id="rId6" display="DATOS PARA INDICADORES 2016..xlsx"/>
  </hyperlinks>
  <pageMargins left="0.70866141732283472" right="0.70866141732283472" top="0.74803149606299213" bottom="0.74803149606299213" header="0.31496062992125984" footer="0.31496062992125984"/>
  <pageSetup paperSize="8" scale="41" orientation="landscape" r:id="rId7"/>
  <drawing r:id="rId8"/>
  <legacyDrawing r:id="rId9"/>
  <oleObjects>
    <mc:AlternateContent xmlns:mc="http://schemas.openxmlformats.org/markup-compatibility/2006">
      <mc:Choice Requires="x14">
        <oleObject progId="MSPhotoEd.3" shapeId="7169" r:id="rId10">
          <objectPr defaultSize="0" autoPict="0" r:id="rId11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7169" r:id="rId10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7" sqref="H27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170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103</v>
      </c>
      <c r="N15" s="16" t="str">
        <f t="shared" si="0"/>
        <v>J</v>
      </c>
      <c r="O15" s="4"/>
      <c r="P15" s="70" t="s">
        <v>230</v>
      </c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1.5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315.22000000000003</v>
      </c>
      <c r="N17" s="16" t="str">
        <f t="shared" si="0"/>
        <v>L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>
        <v>93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105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54.43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0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107">
        <v>0.85</v>
      </c>
      <c r="I32" s="21"/>
      <c r="J32" s="21"/>
      <c r="K32" s="76">
        <v>0.85</v>
      </c>
      <c r="L32" s="27" t="s">
        <v>71</v>
      </c>
      <c r="M32" s="77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107">
        <v>0.85</v>
      </c>
      <c r="I33" s="21"/>
      <c r="J33" s="21"/>
      <c r="K33" s="76">
        <v>0.85</v>
      </c>
      <c r="L33" s="24" t="s">
        <v>71</v>
      </c>
      <c r="M33" s="77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33">
        <v>7.0400000000000004E-2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7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214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1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>
        <v>14</v>
      </c>
      <c r="N44" s="16" t="str">
        <f t="shared" si="0"/>
        <v>L</v>
      </c>
      <c r="O44" s="4"/>
      <c r="P44" s="70" t="s">
        <v>222</v>
      </c>
      <c r="Q44" s="70" t="s">
        <v>223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205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0.75670000000000004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70" t="s">
        <v>224</v>
      </c>
      <c r="Q46" s="104" t="s">
        <v>219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30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37716.800000000003</v>
      </c>
      <c r="N48" s="16" t="str">
        <f t="shared" si="0"/>
        <v>L</v>
      </c>
      <c r="O48" s="4"/>
      <c r="P48" s="101" t="s">
        <v>212</v>
      </c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1">
        <v>0.16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  <filter val="Rafael Soriano"/>
      </filters>
    </filterColumn>
    <filterColumn colId="12" showButton="0"/>
  </autoFilter>
  <mergeCells count="2">
    <mergeCell ref="F3:G4"/>
    <mergeCell ref="M6:N6"/>
  </mergeCells>
  <conditionalFormatting sqref="N7:N63">
    <cfRule type="cellIs" dxfId="14" priority="2" operator="equal">
      <formula>"L"</formula>
    </cfRule>
    <cfRule type="cellIs" dxfId="13" priority="3" operator="equal">
      <formula>"J"</formula>
    </cfRule>
  </conditionalFormatting>
  <conditionalFormatting sqref="N7:N63">
    <cfRule type="cellIs" dxfId="12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96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969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 filterMode="1">
    <tabColor rgb="FF00B0F0"/>
    <pageSetUpPr fitToPage="1"/>
  </sheetPr>
  <dimension ref="A1:U82"/>
  <sheetViews>
    <sheetView zoomScale="70" zoomScaleNormal="7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L64" sqref="L6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171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>
        <v>9.98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L</v>
      </c>
      <c r="O7" s="2"/>
      <c r="P7" s="2" t="s">
        <v>234</v>
      </c>
      <c r="Q7" s="2" t="s">
        <v>238</v>
      </c>
      <c r="R7" s="2" t="s">
        <v>239</v>
      </c>
      <c r="S7" s="2" t="s">
        <v>240</v>
      </c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>
        <v>4.4800000000000004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>
        <v>48.45</v>
      </c>
      <c r="N9" s="16" t="str">
        <f t="shared" si="0"/>
        <v>L</v>
      </c>
      <c r="O9" s="4"/>
      <c r="P9" s="4" t="s">
        <v>235</v>
      </c>
      <c r="Q9" s="2" t="s">
        <v>238</v>
      </c>
      <c r="R9" s="4" t="s">
        <v>241</v>
      </c>
      <c r="S9" s="4" t="s">
        <v>240</v>
      </c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>
        <v>3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209</v>
      </c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29</v>
      </c>
      <c r="N12" s="16" t="str">
        <f t="shared" si="0"/>
        <v>J</v>
      </c>
      <c r="O12" s="4"/>
      <c r="P12" s="4" t="s">
        <v>231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33">
        <v>0.73929999999999996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102</v>
      </c>
      <c r="N15" s="16" t="str">
        <f t="shared" si="0"/>
        <v>J</v>
      </c>
      <c r="O15" s="4"/>
      <c r="P15" s="70" t="s">
        <v>230</v>
      </c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4.2300000000000004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527.80999999999995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>
        <v>65.11</v>
      </c>
      <c r="N18" s="16" t="str">
        <f t="shared" si="0"/>
        <v>L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>
        <v>92.7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102.8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144.63999999999999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107">
        <v>0.85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107">
        <v>0.85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33">
        <v>0.32329999999999998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33">
        <v>7.0900000000000005E-2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0.51049999999999995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7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100">
        <v>2.9700000000000001E-2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214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>
        <v>1.9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205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0.61599999999999999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70" t="s">
        <v>225</v>
      </c>
      <c r="Q46" s="104" t="s">
        <v>219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93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1109.68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>
        <v>1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1">
        <v>0.17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1">
        <v>0.24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11" priority="2" operator="equal">
      <formula>"L"</formula>
    </cfRule>
    <cfRule type="cellIs" dxfId="10" priority="3" operator="equal">
      <formula>"J"</formula>
    </cfRule>
  </conditionalFormatting>
  <conditionalFormatting sqref="N7:N63">
    <cfRule type="cellIs" dxfId="9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21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072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7" sqref="H27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172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104</v>
      </c>
      <c r="N15" s="16" t="str">
        <f t="shared" si="0"/>
        <v>J</v>
      </c>
      <c r="O15" s="4"/>
      <c r="P15" s="70" t="s">
        <v>230</v>
      </c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4.12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537.24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>
        <v>90.4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102.3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127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0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107">
        <v>0.85</v>
      </c>
      <c r="I32" s="21"/>
      <c r="J32" s="21"/>
      <c r="K32" s="76">
        <v>0.85</v>
      </c>
      <c r="L32" s="27" t="s">
        <v>71</v>
      </c>
      <c r="M32" s="77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107">
        <v>0.85</v>
      </c>
      <c r="I33" s="21"/>
      <c r="J33" s="21"/>
      <c r="K33" s="76">
        <v>0.85</v>
      </c>
      <c r="L33" s="24" t="s">
        <v>71</v>
      </c>
      <c r="M33" s="77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33">
        <v>7.1400000000000005E-2</v>
      </c>
      <c r="N35" s="16" t="str">
        <f t="shared" si="0"/>
        <v>J</v>
      </c>
      <c r="O35" s="22"/>
      <c r="P35" s="22"/>
      <c r="Q35" s="22"/>
      <c r="R35" s="22"/>
      <c r="S35" s="108">
        <f>'OCTUBRE 16'!M35</f>
        <v>7.1400000000000005E-2</v>
      </c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7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214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>
        <v>9</v>
      </c>
      <c r="N44" s="16" t="str">
        <f t="shared" si="0"/>
        <v>L</v>
      </c>
      <c r="O44" s="4"/>
      <c r="P44" s="70" t="s">
        <v>226</v>
      </c>
      <c r="Q44" s="70" t="s">
        <v>227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205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0.69599999999999995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70" t="s">
        <v>224</v>
      </c>
      <c r="Q46" s="104" t="s">
        <v>219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113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5056.5200000000004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1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1">
        <v>0.26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1">
        <v>0.1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  <filter val="Rafael Soriano"/>
      </filters>
    </filterColumn>
    <filterColumn colId="12" showButton="0"/>
  </autoFilter>
  <mergeCells count="2">
    <mergeCell ref="F3:G4"/>
    <mergeCell ref="M6:N6"/>
  </mergeCells>
  <conditionalFormatting sqref="N7:N63">
    <cfRule type="cellIs" dxfId="8" priority="2" operator="equal">
      <formula>"L"</formula>
    </cfRule>
    <cfRule type="cellIs" dxfId="7" priority="3" operator="equal">
      <formula>"J"</formula>
    </cfRule>
  </conditionalFormatting>
  <conditionalFormatting sqref="N7:N63">
    <cfRule type="cellIs" dxfId="6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17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174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7" sqref="H27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173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101</v>
      </c>
      <c r="N15" s="16" t="str">
        <f t="shared" si="0"/>
        <v>J</v>
      </c>
      <c r="O15" s="4"/>
      <c r="P15" s="70" t="s">
        <v>230</v>
      </c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3.65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603.33000000000004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167</v>
      </c>
      <c r="J19" s="21"/>
      <c r="K19" s="31">
        <v>85</v>
      </c>
      <c r="L19" s="22" t="s">
        <v>71</v>
      </c>
      <c r="M19" s="31">
        <v>91.5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101.8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134.4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107">
        <v>0.85</v>
      </c>
      <c r="I32" s="21"/>
      <c r="J32" s="21"/>
      <c r="K32" s="76">
        <v>0.85</v>
      </c>
      <c r="L32" s="27" t="s">
        <v>71</v>
      </c>
      <c r="M32" s="77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107">
        <v>0.85</v>
      </c>
      <c r="I33" s="21"/>
      <c r="J33" s="21"/>
      <c r="K33" s="76">
        <v>0.85</v>
      </c>
      <c r="L33" s="24" t="s">
        <v>71</v>
      </c>
      <c r="M33" s="77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33">
        <v>7.1999999999999995E-2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7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214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>
        <v>1.5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205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0.67330000000000001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31">
        <v>1</v>
      </c>
      <c r="N46" s="16" t="str">
        <f t="shared" si="0"/>
        <v>L</v>
      </c>
      <c r="O46" s="4"/>
      <c r="P46" s="70" t="s">
        <v>228</v>
      </c>
      <c r="Q46" s="104" t="s">
        <v>219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92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2541.86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1">
        <v>0.16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  <filter val="Rafael Soriano"/>
      </filters>
    </filterColumn>
    <filterColumn colId="12" showButton="0"/>
  </autoFilter>
  <mergeCells count="2">
    <mergeCell ref="F3:G4"/>
    <mergeCell ref="M6:N6"/>
  </mergeCells>
  <conditionalFormatting sqref="N7:N63">
    <cfRule type="cellIs" dxfId="5" priority="2" operator="equal">
      <formula>"L"</formula>
    </cfRule>
    <cfRule type="cellIs" dxfId="4" priority="3" operator="equal">
      <formula>"J"</formula>
    </cfRule>
  </conditionalFormatting>
  <conditionalFormatting sqref="N7:N63">
    <cfRule type="cellIs" dxfId="3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276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276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1" sqref="C11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174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>
        <v>9.1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L</v>
      </c>
      <c r="O7" s="2"/>
      <c r="P7" s="2" t="s">
        <v>249</v>
      </c>
      <c r="Q7" s="2" t="s">
        <v>248</v>
      </c>
      <c r="R7" s="2" t="s">
        <v>239</v>
      </c>
      <c r="S7" s="2" t="s">
        <v>240</v>
      </c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>
        <v>3.74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>
        <v>40.32</v>
      </c>
      <c r="N9" s="16" t="str">
        <f t="shared" si="0"/>
        <v>J</v>
      </c>
      <c r="O9" s="4"/>
      <c r="P9" s="2" t="s">
        <v>247</v>
      </c>
      <c r="Q9" s="2" t="s">
        <v>248</v>
      </c>
      <c r="R9" s="4" t="s">
        <v>241</v>
      </c>
      <c r="S9" s="4" t="s">
        <v>240</v>
      </c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>
        <v>3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>
        <v>92</v>
      </c>
      <c r="N11" s="16" t="str">
        <f t="shared" si="0"/>
        <v>J</v>
      </c>
      <c r="O11" s="4"/>
      <c r="P11" s="4" t="s">
        <v>232</v>
      </c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50</v>
      </c>
      <c r="N12" s="16" t="str">
        <f t="shared" si="0"/>
        <v>J</v>
      </c>
      <c r="O12" s="4"/>
      <c r="P12" s="4" t="s">
        <v>233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33">
        <v>1.0699999999999999E-2</v>
      </c>
      <c r="N13" s="16" t="str">
        <f t="shared" si="0"/>
        <v>L</v>
      </c>
      <c r="O13" s="4"/>
      <c r="P13" s="4" t="s">
        <v>236</v>
      </c>
      <c r="Q13" s="2"/>
      <c r="R13" s="4" t="s">
        <v>239</v>
      </c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33">
        <v>0.70989999999999998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102</v>
      </c>
      <c r="N15" s="16" t="str">
        <f t="shared" si="0"/>
        <v>J</v>
      </c>
      <c r="O15" s="4"/>
      <c r="P15" s="117" t="s">
        <v>230</v>
      </c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10</v>
      </c>
      <c r="L16" s="22" t="s">
        <v>74</v>
      </c>
      <c r="M16" s="31">
        <v>2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747.42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>
        <v>59.25</v>
      </c>
      <c r="N18" s="16" t="str">
        <f t="shared" si="0"/>
        <v>L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>
        <v>93.4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104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87.36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2</v>
      </c>
      <c r="N27" s="16" t="str">
        <f t="shared" si="0"/>
        <v>K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>
        <v>9.5</v>
      </c>
      <c r="N28" s="16" t="str">
        <f t="shared" si="0"/>
        <v>J</v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77">
        <v>0.06</v>
      </c>
      <c r="L29" s="24" t="s">
        <v>74</v>
      </c>
      <c r="M29" s="77">
        <v>0</v>
      </c>
      <c r="N29" s="16" t="str">
        <f t="shared" si="0"/>
        <v>J</v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107">
        <v>0.85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107">
        <v>0.85</v>
      </c>
      <c r="I33" s="21"/>
      <c r="J33" s="21"/>
      <c r="K33" s="76">
        <v>0.85</v>
      </c>
      <c r="L33" s="24" t="s">
        <v>71</v>
      </c>
      <c r="M33" s="69">
        <v>0.89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33">
        <v>0.31740000000000002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33">
        <v>7.8100000000000003E-2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0.53090000000000004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7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100">
        <v>3.2099999999999997E-2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>
        <v>0.72</v>
      </c>
      <c r="N40" s="16" t="str">
        <f t="shared" si="0"/>
        <v>J</v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>
        <v>0.05</v>
      </c>
      <c r="N41" s="16" t="str">
        <f t="shared" si="0"/>
        <v>J</v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214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>
        <v>1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205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0.6</v>
      </c>
      <c r="N45" s="16" t="str">
        <f t="shared" si="0"/>
        <v>K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89" t="s">
        <v>224</v>
      </c>
      <c r="Q46" s="118" t="s">
        <v>219</v>
      </c>
      <c r="R46" s="119" t="s">
        <v>237</v>
      </c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>
        <v>51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>
        <v>6105.79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>
        <v>1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1">
        <v>0.11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" priority="2" operator="equal">
      <formula>"L"</formula>
    </cfRule>
    <cfRule type="cellIs" dxfId="1" priority="3" operator="equal">
      <formula>"J"</formula>
    </cfRule>
  </conditionalFormatting>
  <conditionalFormatting sqref="N7:N63">
    <cfRule type="cellIs" dxfId="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379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379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 filterMode="1">
    <tabColor rgb="FF00B0F0"/>
    <pageSetUpPr fitToPage="1"/>
  </sheetPr>
  <dimension ref="A1:V82"/>
  <sheetViews>
    <sheetView zoomScale="80" zoomScaleNormal="80" workbookViewId="0">
      <pane xSplit="1" ySplit="6" topLeftCell="L17" activePane="bottomRight" state="frozen"/>
      <selection pane="topRight" activeCell="B1" sqref="B1"/>
      <selection pane="bottomLeft" activeCell="A7" sqref="A7"/>
      <selection pane="bottomRight" activeCell="V18" sqref="V18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customWidth="1"/>
    <col min="5" max="5" width="19" bestFit="1" customWidth="1"/>
    <col min="6" max="6" width="20.42578125" customWidth="1"/>
    <col min="7" max="7" width="22.7109375" customWidth="1"/>
    <col min="8" max="8" width="20.42578125" customWidth="1"/>
    <col min="9" max="9" width="14.140625" customWidth="1"/>
    <col min="10" max="16" width="16.28515625" customWidth="1"/>
    <col min="17" max="17" width="15.42578125" customWidth="1"/>
    <col min="18" max="18" width="16.7109375" customWidth="1"/>
    <col min="19" max="21" width="16.28515625" customWidth="1"/>
    <col min="22" max="22" width="39.140625" customWidth="1"/>
  </cols>
  <sheetData>
    <row r="1" spans="1:22" ht="26.25" x14ac:dyDescent="0.4">
      <c r="E1" s="1" t="s">
        <v>185</v>
      </c>
      <c r="F1" s="1"/>
      <c r="G1" s="1"/>
      <c r="H1" t="s">
        <v>0</v>
      </c>
      <c r="I1" t="s">
        <v>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H2" t="s">
        <v>2</v>
      </c>
      <c r="I2" t="s">
        <v>3</v>
      </c>
    </row>
    <row r="3" spans="1:22" x14ac:dyDescent="0.25">
      <c r="F3" s="122" t="s">
        <v>92</v>
      </c>
      <c r="G3" s="122"/>
      <c r="H3" t="s">
        <v>4</v>
      </c>
      <c r="I3" s="38">
        <v>5</v>
      </c>
    </row>
    <row r="4" spans="1:22" x14ac:dyDescent="0.25">
      <c r="F4" s="122"/>
      <c r="G4" s="122"/>
    </row>
    <row r="5" spans="1:22" ht="15.75" thickBot="1" x14ac:dyDescent="0.3"/>
    <row r="6" spans="1:22" ht="50.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186</v>
      </c>
      <c r="I6" s="6" t="s">
        <v>62</v>
      </c>
      <c r="J6" s="68" t="s">
        <v>188</v>
      </c>
      <c r="K6" s="68" t="s">
        <v>189</v>
      </c>
      <c r="L6" s="68" t="s">
        <v>190</v>
      </c>
      <c r="M6" s="68" t="s">
        <v>191</v>
      </c>
      <c r="N6" s="68" t="s">
        <v>192</v>
      </c>
      <c r="O6" s="68" t="s">
        <v>193</v>
      </c>
      <c r="P6" s="68" t="s">
        <v>194</v>
      </c>
      <c r="Q6" s="68" t="s">
        <v>195</v>
      </c>
      <c r="R6" s="68" t="s">
        <v>196</v>
      </c>
      <c r="S6" s="68" t="s">
        <v>197</v>
      </c>
      <c r="T6" s="68" t="s">
        <v>198</v>
      </c>
      <c r="U6" s="68" t="s">
        <v>199</v>
      </c>
      <c r="V6" s="6" t="s">
        <v>63</v>
      </c>
    </row>
    <row r="7" spans="1:22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30">
        <v>15</v>
      </c>
      <c r="I7" s="24" t="s">
        <v>71</v>
      </c>
      <c r="J7" s="30" t="s">
        <v>184</v>
      </c>
      <c r="K7" s="30" t="s">
        <v>184</v>
      </c>
      <c r="L7" s="73">
        <f>'MARZO 16'!M7</f>
        <v>0.1552</v>
      </c>
      <c r="M7" s="30" t="s">
        <v>184</v>
      </c>
      <c r="N7" s="30" t="s">
        <v>184</v>
      </c>
      <c r="O7" s="73">
        <f>'JUNIO 16'!M7</f>
        <v>0.2442</v>
      </c>
      <c r="P7" s="30" t="s">
        <v>184</v>
      </c>
      <c r="Q7" s="30" t="s">
        <v>184</v>
      </c>
      <c r="R7" s="98">
        <f>'SEPTIEMBRE 16'!M7</f>
        <v>9.98</v>
      </c>
      <c r="S7" s="30" t="s">
        <v>184</v>
      </c>
      <c r="T7" s="30" t="s">
        <v>184</v>
      </c>
      <c r="U7" s="98">
        <f>'DICIEMBRE 16'!M7</f>
        <v>9.1</v>
      </c>
      <c r="V7" s="99" t="s">
        <v>200</v>
      </c>
    </row>
    <row r="8" spans="1:22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30">
        <v>17</v>
      </c>
      <c r="I8" s="24" t="s">
        <v>74</v>
      </c>
      <c r="J8" s="30" t="s">
        <v>184</v>
      </c>
      <c r="K8" s="30" t="s">
        <v>184</v>
      </c>
      <c r="L8" s="83">
        <v>4.1799999999999997E-2</v>
      </c>
      <c r="M8" s="30" t="s">
        <v>184</v>
      </c>
      <c r="N8" s="30" t="s">
        <v>184</v>
      </c>
      <c r="O8" s="81">
        <v>3.9899999999999998E-2</v>
      </c>
      <c r="P8" s="30" t="s">
        <v>184</v>
      </c>
      <c r="Q8" s="30" t="s">
        <v>184</v>
      </c>
      <c r="R8" s="30">
        <f>'SEPTIEMBRE 16'!M8</f>
        <v>4.4800000000000004</v>
      </c>
      <c r="S8" s="30" t="s">
        <v>184</v>
      </c>
      <c r="T8" s="30" t="s">
        <v>184</v>
      </c>
      <c r="U8" s="30">
        <f>'DICIEMBRE 16'!M8</f>
        <v>3.74</v>
      </c>
      <c r="V8" s="99" t="s">
        <v>200</v>
      </c>
    </row>
    <row r="9" spans="1:22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31">
        <v>43</v>
      </c>
      <c r="I9" s="24" t="s">
        <v>74</v>
      </c>
      <c r="J9" s="30" t="s">
        <v>184</v>
      </c>
      <c r="K9" s="30" t="s">
        <v>184</v>
      </c>
      <c r="L9" s="73">
        <v>0.34720000000000001</v>
      </c>
      <c r="M9" s="30" t="s">
        <v>184</v>
      </c>
      <c r="N9" s="30" t="s">
        <v>184</v>
      </c>
      <c r="O9" s="73">
        <f>'JUNIO 16'!M9</f>
        <v>0.2964</v>
      </c>
      <c r="P9" s="30" t="s">
        <v>184</v>
      </c>
      <c r="Q9" s="30" t="s">
        <v>184</v>
      </c>
      <c r="R9" s="98">
        <f>'SEPTIEMBRE 16'!M9</f>
        <v>48.45</v>
      </c>
      <c r="S9" s="30" t="s">
        <v>184</v>
      </c>
      <c r="T9" s="30" t="s">
        <v>184</v>
      </c>
      <c r="U9" s="30">
        <f>'DICIEMBRE 16'!M9</f>
        <v>40.32</v>
      </c>
      <c r="V9" s="84" t="s">
        <v>200</v>
      </c>
    </row>
    <row r="10" spans="1:22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31">
        <v>2</v>
      </c>
      <c r="I10" s="24" t="s">
        <v>71</v>
      </c>
      <c r="J10" s="30" t="s">
        <v>184</v>
      </c>
      <c r="K10" s="30" t="s">
        <v>184</v>
      </c>
      <c r="L10" s="30">
        <f>'MARZO 16'!M10</f>
        <v>3</v>
      </c>
      <c r="M10" s="30" t="s">
        <v>184</v>
      </c>
      <c r="N10" s="30" t="s">
        <v>184</v>
      </c>
      <c r="O10" s="62">
        <f>'JUNIO 16'!M10</f>
        <v>3</v>
      </c>
      <c r="P10" s="30" t="s">
        <v>184</v>
      </c>
      <c r="Q10" s="30" t="s">
        <v>184</v>
      </c>
      <c r="R10" s="30">
        <f>'SEPTIEMBRE 16'!M10</f>
        <v>3</v>
      </c>
      <c r="S10" s="30" t="s">
        <v>184</v>
      </c>
      <c r="T10" s="30" t="s">
        <v>184</v>
      </c>
      <c r="U10" s="30">
        <f>'DICIEMBRE 16'!M10</f>
        <v>3</v>
      </c>
      <c r="V10" s="84" t="s">
        <v>200</v>
      </c>
    </row>
    <row r="11" spans="1:22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31">
        <v>30</v>
      </c>
      <c r="I11" s="24" t="s">
        <v>71</v>
      </c>
      <c r="J11" s="30" t="s">
        <v>184</v>
      </c>
      <c r="K11" s="30" t="s">
        <v>184</v>
      </c>
      <c r="L11" s="30" t="s">
        <v>184</v>
      </c>
      <c r="M11" s="30" t="s">
        <v>184</v>
      </c>
      <c r="N11" s="30" t="s">
        <v>184</v>
      </c>
      <c r="O11" s="30" t="s">
        <v>184</v>
      </c>
      <c r="P11" s="30" t="s">
        <v>184</v>
      </c>
      <c r="Q11" s="30" t="s">
        <v>184</v>
      </c>
      <c r="R11" s="30" t="s">
        <v>184</v>
      </c>
      <c r="S11" s="30" t="s">
        <v>184</v>
      </c>
      <c r="T11" s="30" t="s">
        <v>184</v>
      </c>
      <c r="U11" s="30">
        <f>'DICIEMBRE 16'!M11</f>
        <v>92</v>
      </c>
      <c r="V11" s="84" t="s">
        <v>200</v>
      </c>
    </row>
    <row r="12" spans="1:22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31">
        <v>10</v>
      </c>
      <c r="I12" s="22" t="s">
        <v>71</v>
      </c>
      <c r="J12" s="30" t="s">
        <v>184</v>
      </c>
      <c r="K12" s="30" t="s">
        <v>184</v>
      </c>
      <c r="L12" s="30">
        <f>'MARZO 16'!M12</f>
        <v>23</v>
      </c>
      <c r="M12" s="30" t="s">
        <v>184</v>
      </c>
      <c r="N12" s="30" t="s">
        <v>184</v>
      </c>
      <c r="O12" s="98">
        <f>'JUNIO 16'!M12</f>
        <v>0</v>
      </c>
      <c r="P12" s="30" t="s">
        <v>184</v>
      </c>
      <c r="Q12" s="30" t="s">
        <v>184</v>
      </c>
      <c r="R12" s="30">
        <f>'SEPTIEMBRE 16'!M12</f>
        <v>29</v>
      </c>
      <c r="S12" s="30" t="s">
        <v>184</v>
      </c>
      <c r="T12" s="30" t="s">
        <v>184</v>
      </c>
      <c r="U12" s="30">
        <f>'DICIEMBRE 16'!M12</f>
        <v>50</v>
      </c>
      <c r="V12" s="84" t="s">
        <v>200</v>
      </c>
    </row>
    <row r="13" spans="1:22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31">
        <v>2</v>
      </c>
      <c r="I13" s="24" t="s">
        <v>71</v>
      </c>
      <c r="J13" s="30" t="s">
        <v>184</v>
      </c>
      <c r="K13" s="30" t="s">
        <v>184</v>
      </c>
      <c r="L13" s="30" t="s">
        <v>184</v>
      </c>
      <c r="M13" s="30" t="s">
        <v>184</v>
      </c>
      <c r="N13" s="30" t="s">
        <v>184</v>
      </c>
      <c r="O13" s="30" t="s">
        <v>184</v>
      </c>
      <c r="P13" s="30" t="s">
        <v>184</v>
      </c>
      <c r="Q13" s="30" t="s">
        <v>184</v>
      </c>
      <c r="R13" s="30" t="s">
        <v>184</v>
      </c>
      <c r="S13" s="30" t="s">
        <v>184</v>
      </c>
      <c r="T13" s="30" t="s">
        <v>184</v>
      </c>
      <c r="U13" s="110">
        <f>'DICIEMBRE 16'!M13</f>
        <v>1.0699999999999999E-2</v>
      </c>
      <c r="V13" s="84" t="s">
        <v>200</v>
      </c>
    </row>
    <row r="14" spans="1:22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31">
        <v>85</v>
      </c>
      <c r="I14" s="57" t="s">
        <v>74</v>
      </c>
      <c r="J14" s="30" t="s">
        <v>184</v>
      </c>
      <c r="K14" s="30" t="s">
        <v>184</v>
      </c>
      <c r="L14" s="73">
        <v>0.7137</v>
      </c>
      <c r="M14" s="30" t="s">
        <v>184</v>
      </c>
      <c r="N14" s="30" t="s">
        <v>184</v>
      </c>
      <c r="O14" s="81">
        <v>0.80559999999999998</v>
      </c>
      <c r="P14" s="30" t="s">
        <v>184</v>
      </c>
      <c r="Q14" s="30" t="s">
        <v>184</v>
      </c>
      <c r="R14" s="73">
        <f>'SEPTIEMBRE 16'!M14</f>
        <v>0.73929999999999996</v>
      </c>
      <c r="S14" s="30" t="s">
        <v>184</v>
      </c>
      <c r="T14" s="30" t="s">
        <v>184</v>
      </c>
      <c r="U14" s="73">
        <f>'DICIEMBRE 16'!M14</f>
        <v>0.70989999999999998</v>
      </c>
      <c r="V14" s="84" t="s">
        <v>200</v>
      </c>
    </row>
    <row r="15" spans="1:22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31">
        <v>90</v>
      </c>
      <c r="I15" s="22" t="s">
        <v>71</v>
      </c>
      <c r="J15" s="105">
        <f>'ENERO 16'!M15</f>
        <v>90</v>
      </c>
      <c r="K15" s="30">
        <f>'FEBRERO 16'!M15</f>
        <v>100</v>
      </c>
      <c r="L15" s="30">
        <f>'MARZO 16'!M15</f>
        <v>111</v>
      </c>
      <c r="M15" s="30">
        <f>'ABRIL 16'!M15</f>
        <v>113</v>
      </c>
      <c r="N15" s="30">
        <f>'MAYO 16'!M15</f>
        <v>103</v>
      </c>
      <c r="O15" s="30">
        <v>103</v>
      </c>
      <c r="P15" s="30">
        <v>105</v>
      </c>
      <c r="Q15" s="30">
        <v>103</v>
      </c>
      <c r="R15" s="30">
        <v>102</v>
      </c>
      <c r="S15" s="30">
        <v>104</v>
      </c>
      <c r="T15" s="30">
        <v>101</v>
      </c>
      <c r="U15" s="30">
        <v>102</v>
      </c>
      <c r="V15" s="84" t="s">
        <v>200</v>
      </c>
    </row>
    <row r="16" spans="1:22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62">
        <v>39.999000000000002</v>
      </c>
      <c r="I16" s="22" t="s">
        <v>74</v>
      </c>
      <c r="J16" s="30">
        <f>'ENERO 16'!M16</f>
        <v>5</v>
      </c>
      <c r="K16" s="30">
        <f>'FEBRERO 16'!M16</f>
        <v>3.12</v>
      </c>
      <c r="L16" s="31">
        <f>'MARZO 16'!M16</f>
        <v>2.48</v>
      </c>
      <c r="M16" s="31">
        <f>'ABRIL 16'!M16</f>
        <v>2</v>
      </c>
      <c r="N16" s="30">
        <f>'MAYO 16'!M16</f>
        <v>6.68</v>
      </c>
      <c r="O16" s="30">
        <v>4</v>
      </c>
      <c r="P16" s="30">
        <v>5.6</v>
      </c>
      <c r="Q16" s="30">
        <v>1.5</v>
      </c>
      <c r="R16" s="30">
        <v>4.2300000000000004</v>
      </c>
      <c r="S16" s="30">
        <v>4.12</v>
      </c>
      <c r="T16" s="30">
        <v>3.65</v>
      </c>
      <c r="U16" s="30">
        <v>2</v>
      </c>
      <c r="V16" s="84" t="s">
        <v>200</v>
      </c>
    </row>
    <row r="17" spans="1:22" ht="50.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31">
        <v>400</v>
      </c>
      <c r="I17" s="22" t="s">
        <v>71</v>
      </c>
      <c r="J17" s="88">
        <f>'ENERO 16'!M17</f>
        <v>587.33000000000004</v>
      </c>
      <c r="K17" s="88">
        <f>'FEBRERO 16'!M17</f>
        <v>553.16</v>
      </c>
      <c r="L17" s="88">
        <f>'MARZO 16'!M17</f>
        <v>568.64</v>
      </c>
      <c r="M17" s="88">
        <f>'ABRIL 16'!M17</f>
        <v>610.33000000000004</v>
      </c>
      <c r="N17" s="88">
        <f>'MAYO 16'!M17</f>
        <v>588.29999999999995</v>
      </c>
      <c r="O17" s="30">
        <f>'JUNIO 16'!M17</f>
        <v>541.53</v>
      </c>
      <c r="P17" s="30">
        <f>'JULIO 16'!M17</f>
        <v>519.79</v>
      </c>
      <c r="Q17" s="30">
        <f>'AGOSTO 16'!M17</f>
        <v>315.22000000000003</v>
      </c>
      <c r="R17" s="30">
        <f>'SEPTIEMBRE 16'!M17</f>
        <v>527.80999999999995</v>
      </c>
      <c r="S17" s="30">
        <f>'OCTUBRE 16'!M17</f>
        <v>537.24</v>
      </c>
      <c r="T17" s="30">
        <f>'NOVIEMBRE 16'!M17</f>
        <v>603.33000000000004</v>
      </c>
      <c r="U17" s="30">
        <f>'DICIEMBRE 16'!M17</f>
        <v>747.42</v>
      </c>
      <c r="V17" s="84" t="s">
        <v>200</v>
      </c>
    </row>
    <row r="18" spans="1:22" ht="50.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31">
        <v>55</v>
      </c>
      <c r="I18" s="22" t="s">
        <v>74</v>
      </c>
      <c r="J18" s="30" t="s">
        <v>184</v>
      </c>
      <c r="K18" s="30" t="s">
        <v>184</v>
      </c>
      <c r="L18" s="81">
        <f>'MARZO 16'!M18</f>
        <v>0.50190000000000001</v>
      </c>
      <c r="M18" s="30" t="s">
        <v>184</v>
      </c>
      <c r="N18" s="30" t="s">
        <v>184</v>
      </c>
      <c r="O18" s="30">
        <f>'JUNIO 16'!M18</f>
        <v>48.65</v>
      </c>
      <c r="P18" s="30" t="s">
        <v>184</v>
      </c>
      <c r="Q18" s="30" t="s">
        <v>184</v>
      </c>
      <c r="R18" s="98">
        <f>'SEPTIEMBRE 16'!M18</f>
        <v>65.11</v>
      </c>
      <c r="S18" s="30" t="s">
        <v>184</v>
      </c>
      <c r="T18" s="30" t="s">
        <v>184</v>
      </c>
      <c r="U18" s="98">
        <f>'DICIEMBRE 16'!M18</f>
        <v>59.25</v>
      </c>
      <c r="V18" s="84" t="s">
        <v>200</v>
      </c>
    </row>
    <row r="19" spans="1:22" ht="50.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31">
        <v>85</v>
      </c>
      <c r="I19" s="22" t="s">
        <v>71</v>
      </c>
      <c r="J19" s="111">
        <v>94</v>
      </c>
      <c r="K19" s="111">
        <v>88</v>
      </c>
      <c r="L19" s="111">
        <v>91</v>
      </c>
      <c r="M19" s="111">
        <v>87</v>
      </c>
      <c r="N19" s="111">
        <v>92</v>
      </c>
      <c r="O19" s="30">
        <f>'JUNIO 16'!M19</f>
        <v>87</v>
      </c>
      <c r="P19" s="30">
        <f>'JULIO 16'!M19</f>
        <v>91</v>
      </c>
      <c r="Q19" s="30">
        <f>'AGOSTO 16'!M19</f>
        <v>93</v>
      </c>
      <c r="R19" s="30">
        <f>'SEPTIEMBRE 16'!M19</f>
        <v>92.7</v>
      </c>
      <c r="S19" s="30">
        <f>'OCTUBRE 16'!M19</f>
        <v>90.4</v>
      </c>
      <c r="T19" s="30">
        <f>'NOVIEMBRE 16'!M19</f>
        <v>91.5</v>
      </c>
      <c r="U19" s="30">
        <f>'DICIEMBRE 16'!M19</f>
        <v>93.4</v>
      </c>
      <c r="V19" s="84" t="s">
        <v>200</v>
      </c>
    </row>
    <row r="20" spans="1:22" ht="50.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31">
        <v>100</v>
      </c>
      <c r="I20" s="22" t="s">
        <v>71</v>
      </c>
      <c r="J20" s="30">
        <f>'ENERO 16'!M20</f>
        <v>104</v>
      </c>
      <c r="K20" s="30">
        <f>'FEBRERO 16'!M20</f>
        <v>104</v>
      </c>
      <c r="L20" s="30">
        <f>'MARZO 16'!M20</f>
        <v>102</v>
      </c>
      <c r="M20" s="30">
        <f>'ABRIL 16'!M20</f>
        <v>103</v>
      </c>
      <c r="N20" s="30">
        <f>'MAYO 16'!M20</f>
        <v>108</v>
      </c>
      <c r="O20" s="30">
        <f>'JUNIO 16'!M20</f>
        <v>100.8</v>
      </c>
      <c r="P20" s="30">
        <f>'JULIO 16'!M20</f>
        <v>102</v>
      </c>
      <c r="Q20" s="30">
        <f>'AGOSTO 16'!M20</f>
        <v>105</v>
      </c>
      <c r="R20" s="30">
        <f>'SEPTIEMBRE 16'!M20</f>
        <v>102.8</v>
      </c>
      <c r="S20" s="30">
        <f>'OCTUBRE 16'!M20</f>
        <v>102.3</v>
      </c>
      <c r="T20" s="30">
        <f>'NOVIEMBRE 16'!M20</f>
        <v>101.8</v>
      </c>
      <c r="U20" s="30">
        <f>'DICIEMBRE 16'!M20</f>
        <v>104</v>
      </c>
      <c r="V20" s="84" t="s">
        <v>200</v>
      </c>
    </row>
    <row r="21" spans="1:22" ht="50.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31">
        <v>225</v>
      </c>
      <c r="I21" s="22" t="s">
        <v>74</v>
      </c>
      <c r="J21" s="30">
        <f>'ENERO 16'!M21</f>
        <v>159</v>
      </c>
      <c r="K21" s="30">
        <f>'FEBRERO 16'!M21</f>
        <v>173</v>
      </c>
      <c r="L21" s="30">
        <f>'MARZO 16'!M21</f>
        <v>176</v>
      </c>
      <c r="M21" s="30">
        <f>'ABRIL 16'!M21</f>
        <v>169</v>
      </c>
      <c r="N21" s="30">
        <f>'MAYO 16'!M21</f>
        <v>180</v>
      </c>
      <c r="O21" s="64">
        <f>'JUNIO 16'!M21</f>
        <v>147.84</v>
      </c>
      <c r="P21" s="64">
        <f>'JULIO 16'!M21</f>
        <v>166.32</v>
      </c>
      <c r="Q21" s="64">
        <f>'AGOSTO 16'!M21</f>
        <v>54.43</v>
      </c>
      <c r="R21" s="64">
        <f>'SEPTIEMBRE 16'!M21</f>
        <v>144.63999999999999</v>
      </c>
      <c r="S21" s="64">
        <f>'OCTUBRE 16'!M21</f>
        <v>127</v>
      </c>
      <c r="T21" s="64">
        <f>'NOVIEMBRE 16'!M21</f>
        <v>134.4</v>
      </c>
      <c r="U21" s="64">
        <f>'DICIEMBRE 16'!M21</f>
        <v>87.36</v>
      </c>
      <c r="V21" s="84" t="s">
        <v>200</v>
      </c>
    </row>
    <row r="22" spans="1:22" ht="50.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62">
        <v>99.9</v>
      </c>
      <c r="I22" s="22" t="s">
        <v>71</v>
      </c>
      <c r="J22" s="111">
        <v>100</v>
      </c>
      <c r="K22" s="111">
        <v>100</v>
      </c>
      <c r="L22" s="111">
        <v>100</v>
      </c>
      <c r="M22" s="111">
        <v>100</v>
      </c>
      <c r="N22" s="111">
        <v>100</v>
      </c>
      <c r="O22" s="30">
        <f>'JUNIO 16'!M22</f>
        <v>100</v>
      </c>
      <c r="P22" s="30">
        <f>'JULIO 16'!M22</f>
        <v>100</v>
      </c>
      <c r="Q22" s="30">
        <f>'AGOSTO 16'!M22</f>
        <v>100</v>
      </c>
      <c r="R22" s="30">
        <f>'SEPTIEMBRE 16'!M22</f>
        <v>100</v>
      </c>
      <c r="S22" s="30">
        <f>'OCTUBRE 16'!M22</f>
        <v>100</v>
      </c>
      <c r="T22" s="30">
        <f>'NOVIEMBRE 16'!M22</f>
        <v>100</v>
      </c>
      <c r="U22" s="30">
        <f>'DICIEMBRE 16'!M22</f>
        <v>100</v>
      </c>
      <c r="V22" s="84" t="s">
        <v>200</v>
      </c>
    </row>
    <row r="23" spans="1:22" ht="50.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62">
        <v>0.1</v>
      </c>
      <c r="I23" s="22" t="s">
        <v>74</v>
      </c>
      <c r="J23" s="30" t="s">
        <v>184</v>
      </c>
      <c r="K23" s="30" t="s">
        <v>184</v>
      </c>
      <c r="L23" s="30">
        <f>'MARZO 16'!M23</f>
        <v>0</v>
      </c>
      <c r="M23" s="30" t="s">
        <v>184</v>
      </c>
      <c r="N23" s="30" t="s">
        <v>184</v>
      </c>
      <c r="O23" s="30">
        <f>'JUNIO 16'!M23</f>
        <v>0</v>
      </c>
      <c r="P23" s="30" t="s">
        <v>184</v>
      </c>
      <c r="Q23" s="30" t="s">
        <v>184</v>
      </c>
      <c r="R23" s="30">
        <f>'SEPTIEMBRE 16'!M23</f>
        <v>0</v>
      </c>
      <c r="S23" s="30" t="s">
        <v>184</v>
      </c>
      <c r="T23" s="30" t="s">
        <v>184</v>
      </c>
      <c r="U23" s="30">
        <f>'DICIEMBRE 16'!M23</f>
        <v>0</v>
      </c>
      <c r="V23" s="84" t="s">
        <v>200</v>
      </c>
    </row>
    <row r="24" spans="1:22" ht="50.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31">
        <v>90</v>
      </c>
      <c r="I24" s="22" t="s">
        <v>71</v>
      </c>
      <c r="J24" s="30">
        <f>'ENERO 16'!M24</f>
        <v>100</v>
      </c>
      <c r="K24" s="30">
        <f>'FEBRERO 16'!M24</f>
        <v>100</v>
      </c>
      <c r="L24" s="30">
        <f>'MARZO 16'!M24</f>
        <v>100</v>
      </c>
      <c r="M24" s="30">
        <f>'ABRIL 16'!M24</f>
        <v>100</v>
      </c>
      <c r="N24" s="30">
        <f>'MAYO 16'!M24</f>
        <v>100</v>
      </c>
      <c r="O24" s="30">
        <f>'JUNIO 16'!M24</f>
        <v>100</v>
      </c>
      <c r="P24" s="30">
        <f>'JULIO 16'!M24</f>
        <v>100</v>
      </c>
      <c r="Q24" s="30">
        <f>'AGOSTO 16'!M24</f>
        <v>100</v>
      </c>
      <c r="R24" s="30">
        <f>'SEPTIEMBRE 16'!M24</f>
        <v>100</v>
      </c>
      <c r="S24" s="30">
        <f>'OCTUBRE 16'!M24</f>
        <v>100</v>
      </c>
      <c r="T24" s="30">
        <f>'NOVIEMBRE 16'!M24</f>
        <v>100</v>
      </c>
      <c r="U24" s="30">
        <f>'DICIEMBRE 16'!M24</f>
        <v>100</v>
      </c>
      <c r="V24" s="84" t="s">
        <v>200</v>
      </c>
    </row>
    <row r="25" spans="1:22" ht="50.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31">
        <v>90</v>
      </c>
      <c r="I25" s="24" t="s">
        <v>71</v>
      </c>
      <c r="J25" s="30">
        <f>'ENERO 16'!M25</f>
        <v>100</v>
      </c>
      <c r="K25" s="30">
        <f>'FEBRERO 16'!M25</f>
        <v>100</v>
      </c>
      <c r="L25" s="30">
        <f>'MARZO 16'!M25</f>
        <v>100</v>
      </c>
      <c r="M25" s="30">
        <f>'ABRIL 16'!M25</f>
        <v>100</v>
      </c>
      <c r="N25" s="30">
        <f>'MAYO 16'!M25</f>
        <v>100</v>
      </c>
      <c r="O25" s="30">
        <f>'JUNIO 16'!M25</f>
        <v>100</v>
      </c>
      <c r="P25" s="30">
        <f>'JULIO 16'!M25</f>
        <v>100</v>
      </c>
      <c r="Q25" s="30">
        <f>'AGOSTO 16'!M25</f>
        <v>100</v>
      </c>
      <c r="R25" s="30">
        <f>'SEPTIEMBRE 16'!M25</f>
        <v>100</v>
      </c>
      <c r="S25" s="30">
        <f>'OCTUBRE 16'!M25</f>
        <v>100</v>
      </c>
      <c r="T25" s="30">
        <f>'NOVIEMBRE 16'!M25</f>
        <v>100</v>
      </c>
      <c r="U25" s="30">
        <f>'DICIEMBRE 16'!M25</f>
        <v>100</v>
      </c>
      <c r="V25" s="84" t="s">
        <v>200</v>
      </c>
    </row>
    <row r="26" spans="1:22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62">
        <v>0.1</v>
      </c>
      <c r="I26" s="24" t="s">
        <v>74</v>
      </c>
      <c r="J26" s="30">
        <f>'ENERO 16'!M26</f>
        <v>0</v>
      </c>
      <c r="K26" s="30">
        <f>'FEBRERO 16'!M26</f>
        <v>0</v>
      </c>
      <c r="L26" s="30">
        <f>'MARZO 16'!M26</f>
        <v>0</v>
      </c>
      <c r="M26" s="30">
        <f>'ABRIL 16'!M26</f>
        <v>0</v>
      </c>
      <c r="N26" s="30">
        <f>'MAYO 16'!M26</f>
        <v>0</v>
      </c>
      <c r="O26" s="30">
        <f>'JUNIO 16'!M26</f>
        <v>0</v>
      </c>
      <c r="P26" s="30">
        <f>'JULIO 16'!M26</f>
        <v>0</v>
      </c>
      <c r="Q26" s="30">
        <f>'AGOSTO 16'!M26</f>
        <v>0</v>
      </c>
      <c r="R26" s="30">
        <f>'SEPTIEMBRE 16'!M26</f>
        <v>0</v>
      </c>
      <c r="S26" s="30">
        <f>'OCTUBRE 16'!M26</f>
        <v>0</v>
      </c>
      <c r="T26" s="30">
        <f>'NOVIEMBRE 16'!M26</f>
        <v>0</v>
      </c>
      <c r="U26" s="30">
        <f>'DICIEMBRE 16'!M26</f>
        <v>0</v>
      </c>
      <c r="V26" s="84" t="s">
        <v>200</v>
      </c>
    </row>
    <row r="27" spans="1:22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31">
        <v>2</v>
      </c>
      <c r="I27" s="24" t="s">
        <v>74</v>
      </c>
      <c r="J27" s="30">
        <f>'ENERO 16'!M27</f>
        <v>1</v>
      </c>
      <c r="K27" s="30">
        <f>'FEBRERO 16'!M27</f>
        <v>1</v>
      </c>
      <c r="L27" s="105">
        <f>'MARZO 16'!M27</f>
        <v>2</v>
      </c>
      <c r="M27" s="105">
        <f>'ABRIL 16'!M27</f>
        <v>2</v>
      </c>
      <c r="N27" s="30">
        <f>'MAYO 16'!M27</f>
        <v>1</v>
      </c>
      <c r="O27" s="30">
        <f>'JUNIO 16'!M27</f>
        <v>1</v>
      </c>
      <c r="P27" s="30">
        <f>'JULIO 16'!M27</f>
        <v>1</v>
      </c>
      <c r="Q27" s="30">
        <f>'AGOSTO 16'!M27</f>
        <v>0</v>
      </c>
      <c r="R27" s="30">
        <f>'SEPTIEMBRE 16'!M27</f>
        <v>1</v>
      </c>
      <c r="S27" s="30">
        <f>'OCTUBRE 16'!M27</f>
        <v>0</v>
      </c>
      <c r="T27" s="30">
        <f>'NOVIEMBRE 16'!M27</f>
        <v>1</v>
      </c>
      <c r="U27" s="105">
        <f>'DICIEMBRE 16'!M27</f>
        <v>2</v>
      </c>
      <c r="V27" s="84" t="s">
        <v>200</v>
      </c>
    </row>
    <row r="28" spans="1:22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31">
        <v>6</v>
      </c>
      <c r="I28" s="24" t="s">
        <v>71</v>
      </c>
      <c r="J28" s="30" t="s">
        <v>184</v>
      </c>
      <c r="K28" s="30" t="s">
        <v>184</v>
      </c>
      <c r="L28" s="30" t="s">
        <v>184</v>
      </c>
      <c r="M28" s="30" t="s">
        <v>184</v>
      </c>
      <c r="N28" s="30" t="s">
        <v>184</v>
      </c>
      <c r="O28" s="30" t="s">
        <v>184</v>
      </c>
      <c r="P28" s="30" t="s">
        <v>184</v>
      </c>
      <c r="Q28" s="30" t="s">
        <v>184</v>
      </c>
      <c r="R28" s="30" t="s">
        <v>184</v>
      </c>
      <c r="S28" s="30" t="s">
        <v>184</v>
      </c>
      <c r="T28" s="30" t="s">
        <v>184</v>
      </c>
      <c r="U28" s="30">
        <f>'DICIEMBRE 16'!M28</f>
        <v>9.5</v>
      </c>
      <c r="V28" s="84" t="s">
        <v>200</v>
      </c>
    </row>
    <row r="29" spans="1:22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31">
        <v>6</v>
      </c>
      <c r="I29" s="24" t="s">
        <v>74</v>
      </c>
      <c r="J29" s="30" t="s">
        <v>184</v>
      </c>
      <c r="K29" s="30" t="s">
        <v>184</v>
      </c>
      <c r="L29" s="30" t="s">
        <v>184</v>
      </c>
      <c r="M29" s="30" t="s">
        <v>184</v>
      </c>
      <c r="N29" s="30" t="s">
        <v>184</v>
      </c>
      <c r="O29" s="30" t="s">
        <v>184</v>
      </c>
      <c r="P29" s="30" t="s">
        <v>184</v>
      </c>
      <c r="Q29" s="30" t="s">
        <v>184</v>
      </c>
      <c r="R29" s="30" t="s">
        <v>184</v>
      </c>
      <c r="S29" s="30" t="s">
        <v>184</v>
      </c>
      <c r="T29" s="30" t="s">
        <v>184</v>
      </c>
      <c r="U29" s="109">
        <f>'DICIEMBRE 16'!M29</f>
        <v>0</v>
      </c>
      <c r="V29" s="84" t="s">
        <v>200</v>
      </c>
    </row>
    <row r="30" spans="1:22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60">
        <v>99.999999990000006</v>
      </c>
      <c r="I30" s="40" t="s">
        <v>71</v>
      </c>
      <c r="J30" s="30">
        <f>'ENERO 16'!M30</f>
        <v>100</v>
      </c>
      <c r="K30" s="30">
        <f>'FEBRERO 16'!M30</f>
        <v>100</v>
      </c>
      <c r="L30" s="30">
        <f>'MARZO 16'!M30</f>
        <v>100</v>
      </c>
      <c r="M30" s="30">
        <f>'ABRIL 16'!M30</f>
        <v>100</v>
      </c>
      <c r="N30" s="30">
        <f>'MAYO 16'!M30</f>
        <v>100</v>
      </c>
      <c r="O30" s="30">
        <v>100</v>
      </c>
      <c r="P30" s="30">
        <f>'JULIO 16'!M30</f>
        <v>100</v>
      </c>
      <c r="Q30" s="30">
        <f>'AGOSTO 16'!M30</f>
        <v>100</v>
      </c>
      <c r="R30" s="30">
        <f>'SEPTIEMBRE 16'!M30</f>
        <v>100</v>
      </c>
      <c r="S30" s="30">
        <f>'OCTUBRE 16'!M30</f>
        <v>100</v>
      </c>
      <c r="T30" s="30">
        <f>'NOVIEMBRE 16'!M30</f>
        <v>100</v>
      </c>
      <c r="U30" s="30">
        <f>'DICIEMBRE 16'!M30</f>
        <v>100</v>
      </c>
      <c r="V30" s="86" t="s">
        <v>200</v>
      </c>
    </row>
    <row r="31" spans="1:22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61">
        <v>9.9999999999999998E-13</v>
      </c>
      <c r="I31" s="41" t="s">
        <v>74</v>
      </c>
      <c r="J31" s="30">
        <f>'ENERO 16'!M31</f>
        <v>0</v>
      </c>
      <c r="K31" s="30">
        <f>'FEBRERO 16'!M31</f>
        <v>0</v>
      </c>
      <c r="L31" s="30">
        <f>'MARZO 16'!M31</f>
        <v>0</v>
      </c>
      <c r="M31" s="30">
        <f>'ABRIL 16'!M31</f>
        <v>0</v>
      </c>
      <c r="N31" s="30">
        <f>'MAYO 16'!M31</f>
        <v>0</v>
      </c>
      <c r="O31" s="30">
        <v>0</v>
      </c>
      <c r="P31" s="30">
        <f>'JULIO 16'!M31</f>
        <v>0</v>
      </c>
      <c r="Q31" s="30">
        <f>'AGOSTO 16'!M31</f>
        <v>0</v>
      </c>
      <c r="R31" s="30">
        <f>'SEPTIEMBRE 16'!M31</f>
        <v>0</v>
      </c>
      <c r="S31" s="30">
        <f>'OCTUBRE 16'!M31</f>
        <v>0</v>
      </c>
      <c r="T31" s="30">
        <f>'NOVIEMBRE 16'!M31</f>
        <v>0</v>
      </c>
      <c r="U31" s="30">
        <f>'DICIEMBRE 16'!M31</f>
        <v>0</v>
      </c>
      <c r="V31" s="86" t="s">
        <v>200</v>
      </c>
    </row>
    <row r="32" spans="1:22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76">
        <v>0.85</v>
      </c>
      <c r="I32" s="27" t="s">
        <v>71</v>
      </c>
      <c r="J32" s="80">
        <f>'ENERO 16'!M32</f>
        <v>1</v>
      </c>
      <c r="K32" s="80">
        <f>'FEBRERO 16'!M32</f>
        <v>1</v>
      </c>
      <c r="L32" s="80">
        <f>'MARZO 16'!M32</f>
        <v>1</v>
      </c>
      <c r="M32" s="80">
        <f>'ABRIL 16'!M32</f>
        <v>1</v>
      </c>
      <c r="N32" s="80">
        <f>'MAYO 16'!M32</f>
        <v>1</v>
      </c>
      <c r="O32" s="80">
        <f>'JUNIO 16'!M32</f>
        <v>1</v>
      </c>
      <c r="P32" s="80">
        <f>'JULIO 16'!M32</f>
        <v>1</v>
      </c>
      <c r="Q32" s="80">
        <f>'AGOSTO 16'!M32</f>
        <v>1</v>
      </c>
      <c r="R32" s="80">
        <f>'SEPTIEMBRE 16'!M32</f>
        <v>1</v>
      </c>
      <c r="S32" s="80">
        <f>'OCTUBRE 16'!M32</f>
        <v>1</v>
      </c>
      <c r="T32" s="80">
        <f>'NOVIEMBRE 16'!M32</f>
        <v>1</v>
      </c>
      <c r="U32" s="80">
        <f>'DICIEMBRE 16'!M32</f>
        <v>1</v>
      </c>
      <c r="V32" s="84" t="s">
        <v>200</v>
      </c>
    </row>
    <row r="33" spans="1:22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76">
        <v>0.85</v>
      </c>
      <c r="I33" s="24" t="s">
        <v>71</v>
      </c>
      <c r="J33" s="80">
        <f>'ENERO 16'!M33</f>
        <v>1</v>
      </c>
      <c r="K33" s="80">
        <f>'FEBRERO 16'!M33</f>
        <v>1</v>
      </c>
      <c r="L33" s="80">
        <f>'MARZO 16'!M33</f>
        <v>0.89</v>
      </c>
      <c r="M33" s="80">
        <f>'ABRIL 16'!M33</f>
        <v>1</v>
      </c>
      <c r="N33" s="80">
        <f>'MAYO 16'!M33</f>
        <v>1</v>
      </c>
      <c r="O33" s="80">
        <f>'JUNIO 16'!M33</f>
        <v>1</v>
      </c>
      <c r="P33" s="80">
        <f>'JULIO 16'!M33</f>
        <v>1</v>
      </c>
      <c r="Q33" s="80">
        <f>'AGOSTO 16'!M33</f>
        <v>1</v>
      </c>
      <c r="R33" s="80">
        <f>'SEPTIEMBRE 16'!M33</f>
        <v>1</v>
      </c>
      <c r="S33" s="80">
        <f>'OCTUBRE 16'!M33</f>
        <v>1</v>
      </c>
      <c r="T33" s="80">
        <f>'NOVIEMBRE 16'!M33</f>
        <v>1</v>
      </c>
      <c r="U33" s="80">
        <f>'DICIEMBRE 16'!M33</f>
        <v>0.89</v>
      </c>
      <c r="V33" s="84" t="s">
        <v>200</v>
      </c>
    </row>
    <row r="34" spans="1:22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77">
        <v>0.35</v>
      </c>
      <c r="I34" s="24" t="s">
        <v>74</v>
      </c>
      <c r="J34" s="30" t="s">
        <v>184</v>
      </c>
      <c r="K34" s="30" t="s">
        <v>184</v>
      </c>
      <c r="L34" s="81">
        <v>0.23699999999999999</v>
      </c>
      <c r="M34" s="30" t="s">
        <v>184</v>
      </c>
      <c r="N34" s="30" t="s">
        <v>184</v>
      </c>
      <c r="O34" s="73">
        <f>'JUNIO 16'!M34</f>
        <v>0.27029999999999998</v>
      </c>
      <c r="P34" s="30" t="s">
        <v>184</v>
      </c>
      <c r="Q34" s="30" t="s">
        <v>184</v>
      </c>
      <c r="R34" s="73">
        <f>'SEPTIEMBRE 16'!M34</f>
        <v>0.32329999999999998</v>
      </c>
      <c r="S34" s="30" t="s">
        <v>184</v>
      </c>
      <c r="T34" s="30" t="s">
        <v>184</v>
      </c>
      <c r="U34" s="73">
        <f>'DICIEMBRE 16'!M34</f>
        <v>0.31740000000000002</v>
      </c>
      <c r="V34" s="84" t="s">
        <v>200</v>
      </c>
    </row>
    <row r="35" spans="1:22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78">
        <v>0.15</v>
      </c>
      <c r="I35" s="24" t="s">
        <v>74</v>
      </c>
      <c r="J35" s="81">
        <f>'ENERO 16'!M35</f>
        <v>7.6899999999999996E-2</v>
      </c>
      <c r="K35" s="81">
        <f>'FEBRERO 16'!M35</f>
        <v>7.7700000000000005E-2</v>
      </c>
      <c r="L35" s="81">
        <f>'MARZO 16'!M35</f>
        <v>7.6899999999999996E-2</v>
      </c>
      <c r="M35" s="81">
        <f>'ABRIL 16'!M35</f>
        <v>7.6399999999999996E-2</v>
      </c>
      <c r="N35" s="81">
        <f>'MAYO 16'!M35</f>
        <v>7.8200000000000006E-2</v>
      </c>
      <c r="O35" s="73">
        <f>'JUNIO 16'!M35</f>
        <v>7.3499999999999996E-2</v>
      </c>
      <c r="P35" s="73">
        <f>'JULIO 16'!M35</f>
        <v>7.1400000000000005E-2</v>
      </c>
      <c r="Q35" s="73">
        <f>'AGOSTO 16'!M35</f>
        <v>7.0400000000000004E-2</v>
      </c>
      <c r="R35" s="73">
        <f>'SEPTIEMBRE 16'!M35</f>
        <v>7.0900000000000005E-2</v>
      </c>
      <c r="S35" s="73">
        <f>'OCTUBRE 16'!M35</f>
        <v>7.1400000000000005E-2</v>
      </c>
      <c r="T35" s="73">
        <f>'NOVIEMBRE 16'!M35</f>
        <v>7.1999999999999995E-2</v>
      </c>
      <c r="U35" s="73">
        <f>'DICIEMBRE 16'!M35</f>
        <v>7.8100000000000003E-2</v>
      </c>
      <c r="V35" s="84" t="s">
        <v>200</v>
      </c>
    </row>
    <row r="36" spans="1:22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78">
        <v>0.6</v>
      </c>
      <c r="I36" s="24" t="s">
        <v>74</v>
      </c>
      <c r="J36" s="30" t="s">
        <v>184</v>
      </c>
      <c r="K36" s="30" t="s">
        <v>184</v>
      </c>
      <c r="L36" s="97">
        <v>0.61750000000000005</v>
      </c>
      <c r="M36" s="30" t="s">
        <v>184</v>
      </c>
      <c r="N36" s="30" t="s">
        <v>184</v>
      </c>
      <c r="O36" s="73">
        <f>'JUNIO 16'!M36</f>
        <v>0.5978</v>
      </c>
      <c r="P36" s="30" t="s">
        <v>184</v>
      </c>
      <c r="Q36" s="30" t="s">
        <v>184</v>
      </c>
      <c r="R36" s="73">
        <f>'SEPTIEMBRE 16'!M36</f>
        <v>0.51049999999999995</v>
      </c>
      <c r="S36" s="30" t="s">
        <v>184</v>
      </c>
      <c r="T36" s="30" t="s">
        <v>184</v>
      </c>
      <c r="U36" s="73">
        <f>'DICIEMBRE 16'!M36</f>
        <v>0.53090000000000004</v>
      </c>
      <c r="V36" s="84" t="s">
        <v>200</v>
      </c>
    </row>
    <row r="37" spans="1:22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78">
        <v>0.04</v>
      </c>
      <c r="I37" s="24" t="s">
        <v>74</v>
      </c>
      <c r="J37" s="81">
        <f>'ENERO 16'!M37</f>
        <v>0</v>
      </c>
      <c r="K37" s="81">
        <f>'FEBRERO 16'!M37</f>
        <v>0</v>
      </c>
      <c r="L37" s="81">
        <f>'MARZO 16'!M37</f>
        <v>0</v>
      </c>
      <c r="M37" s="81">
        <f>'ABRIL 16'!M37</f>
        <v>0</v>
      </c>
      <c r="N37" s="81">
        <f>'MAYO 16'!M37</f>
        <v>0</v>
      </c>
      <c r="O37" s="81">
        <v>0</v>
      </c>
      <c r="P37" s="73">
        <f>'JULIO 16'!M37</f>
        <v>0</v>
      </c>
      <c r="Q37" s="73">
        <f>'AGOSTO 16'!M37</f>
        <v>0</v>
      </c>
      <c r="R37" s="73">
        <f>'SEPTIEMBRE 16'!M37</f>
        <v>0</v>
      </c>
      <c r="S37" s="73">
        <f>'OCTUBRE 16'!M37</f>
        <v>0</v>
      </c>
      <c r="T37" s="73">
        <f>'NOVIEMBRE 16'!M37</f>
        <v>0</v>
      </c>
      <c r="U37" s="73">
        <f>'DICIEMBRE 16'!M37</f>
        <v>0</v>
      </c>
      <c r="V37" s="84" t="s">
        <v>200</v>
      </c>
    </row>
    <row r="38" spans="1:22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77">
        <v>0</v>
      </c>
      <c r="I38" s="24" t="s">
        <v>74</v>
      </c>
      <c r="J38" s="81">
        <f>'ENERO 16'!M38</f>
        <v>0</v>
      </c>
      <c r="K38" s="81">
        <f>'FEBRERO 16'!M38</f>
        <v>0</v>
      </c>
      <c r="L38" s="81">
        <f>'MARZO 16'!M38</f>
        <v>0</v>
      </c>
      <c r="M38" s="81">
        <f>'ABRIL 16'!M38</f>
        <v>0</v>
      </c>
      <c r="N38" s="81">
        <f>'MAYO 16'!M38</f>
        <v>0</v>
      </c>
      <c r="O38" s="81">
        <v>0</v>
      </c>
      <c r="P38" s="73">
        <f>'JULIO 16'!M38</f>
        <v>0</v>
      </c>
      <c r="Q38" s="73">
        <f>'AGOSTO 16'!M38</f>
        <v>0</v>
      </c>
      <c r="R38" s="73">
        <f>'SEPTIEMBRE 16'!M38</f>
        <v>0</v>
      </c>
      <c r="S38" s="73">
        <f>'OCTUBRE 16'!M38</f>
        <v>0</v>
      </c>
      <c r="T38" s="73">
        <f>'NOVIEMBRE 16'!M38</f>
        <v>0</v>
      </c>
      <c r="U38" s="73">
        <f>'DICIEMBRE 16'!M38</f>
        <v>0</v>
      </c>
      <c r="V38" s="84" t="s">
        <v>200</v>
      </c>
    </row>
    <row r="39" spans="1:22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78">
        <v>0.06</v>
      </c>
      <c r="I39" s="24" t="s">
        <v>74</v>
      </c>
      <c r="J39" s="30" t="s">
        <v>184</v>
      </c>
      <c r="K39" s="30" t="s">
        <v>184</v>
      </c>
      <c r="L39" s="81">
        <v>3.3000000000000002E-2</v>
      </c>
      <c r="M39" s="30" t="s">
        <v>184</v>
      </c>
      <c r="N39" s="30" t="s">
        <v>184</v>
      </c>
      <c r="O39" s="81">
        <v>3.7699999999999997E-2</v>
      </c>
      <c r="P39" s="30" t="s">
        <v>184</v>
      </c>
      <c r="Q39" s="30" t="s">
        <v>184</v>
      </c>
      <c r="R39" s="73">
        <f>'SEPTIEMBRE 16'!M39</f>
        <v>2.9700000000000001E-2</v>
      </c>
      <c r="S39" s="30" t="s">
        <v>184</v>
      </c>
      <c r="T39" s="30" t="s">
        <v>184</v>
      </c>
      <c r="U39" s="73">
        <f>'DICIEMBRE 16'!M39</f>
        <v>3.2099999999999997E-2</v>
      </c>
      <c r="V39" s="84" t="s">
        <v>200</v>
      </c>
    </row>
    <row r="40" spans="1:22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31">
        <v>0.5</v>
      </c>
      <c r="I40" s="40" t="s">
        <v>71</v>
      </c>
      <c r="J40" s="30" t="s">
        <v>184</v>
      </c>
      <c r="K40" s="30" t="s">
        <v>184</v>
      </c>
      <c r="L40" s="30" t="s">
        <v>184</v>
      </c>
      <c r="M40" s="30" t="s">
        <v>184</v>
      </c>
      <c r="N40" s="30" t="s">
        <v>184</v>
      </c>
      <c r="O40" s="30" t="s">
        <v>184</v>
      </c>
      <c r="P40" s="30" t="s">
        <v>184</v>
      </c>
      <c r="Q40" s="30" t="s">
        <v>184</v>
      </c>
      <c r="R40" s="30" t="s">
        <v>184</v>
      </c>
      <c r="S40" s="30" t="s">
        <v>184</v>
      </c>
      <c r="T40" s="30" t="s">
        <v>184</v>
      </c>
      <c r="U40" s="30">
        <f>'DICIEMBRE 16'!M40</f>
        <v>0.72</v>
      </c>
      <c r="V40" s="84" t="s">
        <v>200</v>
      </c>
    </row>
    <row r="41" spans="1:22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31">
        <v>1</v>
      </c>
      <c r="I41" s="24" t="s">
        <v>74</v>
      </c>
      <c r="J41" s="30" t="s">
        <v>184</v>
      </c>
      <c r="K41" s="30" t="s">
        <v>184</v>
      </c>
      <c r="L41" s="30" t="s">
        <v>184</v>
      </c>
      <c r="M41" s="30" t="s">
        <v>184</v>
      </c>
      <c r="N41" s="30" t="s">
        <v>184</v>
      </c>
      <c r="O41" s="30" t="s">
        <v>184</v>
      </c>
      <c r="P41" s="30" t="s">
        <v>184</v>
      </c>
      <c r="Q41" s="30" t="s">
        <v>184</v>
      </c>
      <c r="R41" s="30" t="s">
        <v>184</v>
      </c>
      <c r="S41" s="30" t="s">
        <v>184</v>
      </c>
      <c r="T41" s="30" t="s">
        <v>184</v>
      </c>
      <c r="U41" s="30">
        <f>'DICIEMBRE 16'!M41</f>
        <v>0.05</v>
      </c>
      <c r="V41" s="84" t="s">
        <v>200</v>
      </c>
    </row>
    <row r="42" spans="1:22" ht="34.5" hidden="1" customHeight="1" x14ac:dyDescent="0.25">
      <c r="A42" s="9" t="s">
        <v>98</v>
      </c>
      <c r="B42" s="37" t="s">
        <v>14</v>
      </c>
      <c r="C42" s="15" t="s">
        <v>217</v>
      </c>
      <c r="D42" s="34" t="s">
        <v>24</v>
      </c>
      <c r="E42" s="14" t="s">
        <v>76</v>
      </c>
      <c r="F42" s="21" t="s">
        <v>165</v>
      </c>
      <c r="G42" s="28" t="s">
        <v>165</v>
      </c>
      <c r="H42" s="34">
        <v>1</v>
      </c>
      <c r="I42" s="24" t="s">
        <v>74</v>
      </c>
      <c r="J42" s="30">
        <f>'ENERO 16'!M42</f>
        <v>0</v>
      </c>
      <c r="K42" s="30">
        <f>'FEBRERO 16'!M42</f>
        <v>0</v>
      </c>
      <c r="L42" s="30">
        <f>'MARZO 16'!M42</f>
        <v>0</v>
      </c>
      <c r="M42" s="30">
        <f>'ABRIL 16'!M42</f>
        <v>0</v>
      </c>
      <c r="N42" s="30">
        <f>'MAYO 16'!M42</f>
        <v>0</v>
      </c>
      <c r="O42" s="30">
        <f>'JUNIO 16'!M42</f>
        <v>0</v>
      </c>
      <c r="P42" s="30">
        <f>'JULIO 16'!M42</f>
        <v>0</v>
      </c>
      <c r="Q42" s="30">
        <f>'AGOSTO 16'!M42</f>
        <v>0</v>
      </c>
      <c r="R42" s="30">
        <f>'SEPTIEMBRE 16'!M42</f>
        <v>0</v>
      </c>
      <c r="S42" s="30">
        <f>'OCTUBRE 16'!M42</f>
        <v>0</v>
      </c>
      <c r="T42" s="30">
        <f>'NOVIEMBRE 16'!M42</f>
        <v>0</v>
      </c>
      <c r="U42" s="30">
        <f>'DICIEMBRE 16'!M42</f>
        <v>0</v>
      </c>
      <c r="V42" s="84" t="s">
        <v>200</v>
      </c>
    </row>
    <row r="43" spans="1:22" ht="34.5" hidden="1" customHeight="1" x14ac:dyDescent="0.25">
      <c r="A43" s="9" t="s">
        <v>37</v>
      </c>
      <c r="B43" s="37" t="s">
        <v>14</v>
      </c>
      <c r="C43" s="15" t="s">
        <v>216</v>
      </c>
      <c r="D43" s="34" t="s">
        <v>25</v>
      </c>
      <c r="E43" s="14" t="s">
        <v>76</v>
      </c>
      <c r="F43" s="21" t="s">
        <v>165</v>
      </c>
      <c r="G43" s="28" t="s">
        <v>165</v>
      </c>
      <c r="H43" s="34">
        <v>2</v>
      </c>
      <c r="I43" s="24" t="s">
        <v>74</v>
      </c>
      <c r="J43" s="105">
        <f>'ENERO 16'!M43</f>
        <v>2</v>
      </c>
      <c r="K43" s="31">
        <f>'FEBRERO 16'!M43</f>
        <v>0</v>
      </c>
      <c r="L43" s="105">
        <f>'MARZO 16'!M43</f>
        <v>2</v>
      </c>
      <c r="M43" s="30">
        <f>'ABRIL 16'!M43</f>
        <v>1</v>
      </c>
      <c r="N43" s="30">
        <f>'MAYO 16'!M43</f>
        <v>0</v>
      </c>
      <c r="O43" s="30">
        <f>'JUNIO 16'!M43</f>
        <v>0</v>
      </c>
      <c r="P43" s="30">
        <f>'JULIO 16'!M43</f>
        <v>0</v>
      </c>
      <c r="Q43" s="30">
        <f>'AGOSTO 16'!M43</f>
        <v>1</v>
      </c>
      <c r="R43" s="30">
        <f>'SEPTIEMBRE 16'!M43</f>
        <v>0</v>
      </c>
      <c r="S43" s="30">
        <f>'OCTUBRE 16'!M43</f>
        <v>0</v>
      </c>
      <c r="T43" s="30">
        <f>'NOVIEMBRE 16'!M43</f>
        <v>0</v>
      </c>
      <c r="U43" s="30">
        <f>'DICIEMBRE 16'!M43</f>
        <v>0</v>
      </c>
      <c r="V43" s="84" t="s">
        <v>200</v>
      </c>
    </row>
    <row r="44" spans="1:22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34">
        <v>2</v>
      </c>
      <c r="I44" s="24" t="s">
        <v>74</v>
      </c>
      <c r="J44" s="30">
        <f>'ENERO 16'!M44</f>
        <v>1.37</v>
      </c>
      <c r="K44" s="30">
        <f>'FEBRERO 16'!M44</f>
        <v>0</v>
      </c>
      <c r="L44" s="30">
        <f>'MARZO 16'!M44</f>
        <v>1</v>
      </c>
      <c r="M44" s="105">
        <f>'ABRIL 16'!M44</f>
        <v>2</v>
      </c>
      <c r="N44" s="31">
        <f>'MAYO 16'!M44</f>
        <v>0.5</v>
      </c>
      <c r="O44" s="30">
        <f>'JUNIO 16'!M44</f>
        <v>2</v>
      </c>
      <c r="P44" s="98">
        <f>'JULIO 16'!M44</f>
        <v>23</v>
      </c>
      <c r="Q44" s="98">
        <f>'AGOSTO 16'!M44</f>
        <v>14</v>
      </c>
      <c r="R44" s="30">
        <f>'SEPTIEMBRE 16'!M44</f>
        <v>1.9</v>
      </c>
      <c r="S44" s="98">
        <f>'OCTUBRE 16'!M44</f>
        <v>9</v>
      </c>
      <c r="T44" s="30">
        <f>'NOVIEMBRE 16'!M44</f>
        <v>1.5</v>
      </c>
      <c r="U44" s="30">
        <f>'DICIEMBRE 16'!M44</f>
        <v>1</v>
      </c>
      <c r="V44" s="84" t="s">
        <v>200</v>
      </c>
    </row>
    <row r="45" spans="1:22" ht="34.5" hidden="1" customHeight="1" x14ac:dyDescent="0.25">
      <c r="A45" s="9" t="s">
        <v>39</v>
      </c>
      <c r="B45" s="37" t="s">
        <v>14</v>
      </c>
      <c r="C45" s="15" t="s">
        <v>182</v>
      </c>
      <c r="D45" s="34" t="s">
        <v>24</v>
      </c>
      <c r="E45" s="14" t="s">
        <v>76</v>
      </c>
      <c r="F45" s="21" t="s">
        <v>165</v>
      </c>
      <c r="G45" s="28" t="s">
        <v>165</v>
      </c>
      <c r="H45" s="63">
        <v>0.6</v>
      </c>
      <c r="I45" s="24" t="s">
        <v>71</v>
      </c>
      <c r="J45" s="71">
        <f>'ENERO 16'!M45</f>
        <v>0.81520000000000004</v>
      </c>
      <c r="K45" s="73">
        <f>'FEBRERO 16'!M45</f>
        <v>0.77549999999999997</v>
      </c>
      <c r="L45" s="69">
        <v>0.63890000000000002</v>
      </c>
      <c r="M45" s="71">
        <f>'ABRIL 16'!M45</f>
        <v>0.69569999999999999</v>
      </c>
      <c r="N45" s="73">
        <f>'MAYO 16'!M45</f>
        <v>0.86439999999999995</v>
      </c>
      <c r="O45" s="73">
        <f>'JUNIO 16'!M45</f>
        <v>0.83720000000000006</v>
      </c>
      <c r="P45" s="81">
        <f>'JULIO 16'!M45</f>
        <v>0.67049999999999998</v>
      </c>
      <c r="Q45" s="81">
        <f>'AGOSTO 16'!M45</f>
        <v>0.75670000000000004</v>
      </c>
      <c r="R45" s="81">
        <f>'SEPTIEMBRE 16'!M45</f>
        <v>0.61599999999999999</v>
      </c>
      <c r="S45" s="81">
        <f>'OCTUBRE 16'!M45</f>
        <v>0.69599999999999995</v>
      </c>
      <c r="T45" s="81">
        <f>'NOVIEMBRE 16'!M45</f>
        <v>0.67330000000000001</v>
      </c>
      <c r="U45" s="106">
        <f>'DICIEMBRE 16'!M45</f>
        <v>0.6</v>
      </c>
      <c r="V45" s="84" t="s">
        <v>200</v>
      </c>
    </row>
    <row r="46" spans="1:22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31">
        <v>5</v>
      </c>
      <c r="I46" s="24" t="s">
        <v>74</v>
      </c>
      <c r="J46" s="31">
        <f>'ENERO 16'!M46</f>
        <v>0</v>
      </c>
      <c r="K46" s="31">
        <f>'FEBRERO 16'!M46</f>
        <v>0</v>
      </c>
      <c r="L46" s="31">
        <f>'MARZO 16'!M46</f>
        <v>0</v>
      </c>
      <c r="M46" s="31">
        <f>'ABRIL 16'!M46</f>
        <v>0</v>
      </c>
      <c r="N46" s="31">
        <f>'MAYO 16'!M46</f>
        <v>0</v>
      </c>
      <c r="O46" s="30">
        <f>'JUNIO 16'!M46</f>
        <v>0</v>
      </c>
      <c r="P46" s="30">
        <f>'JULIO 16'!M46</f>
        <v>0</v>
      </c>
      <c r="Q46" s="30">
        <f>'AGOSTO 16'!M46</f>
        <v>0</v>
      </c>
      <c r="R46" s="30">
        <f>'SEPTIEMBRE 16'!M46</f>
        <v>0</v>
      </c>
      <c r="S46" s="30">
        <f>'OCTUBRE 16'!M46</f>
        <v>0</v>
      </c>
      <c r="T46" s="30">
        <f>'NOVIEMBRE 16'!M46</f>
        <v>1</v>
      </c>
      <c r="U46" s="30">
        <f>'DICIEMBRE 16'!M46</f>
        <v>0</v>
      </c>
      <c r="V46" s="84" t="s">
        <v>200</v>
      </c>
    </row>
    <row r="47" spans="1:22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34">
        <v>200</v>
      </c>
      <c r="I47" s="24" t="s">
        <v>74</v>
      </c>
      <c r="J47" s="30">
        <f>'ENERO 16'!M47</f>
        <v>113</v>
      </c>
      <c r="K47" s="30">
        <f>'FEBRERO 16'!M47</f>
        <v>142</v>
      </c>
      <c r="L47" s="30">
        <f>'MARZO 16'!M47</f>
        <v>118</v>
      </c>
      <c r="M47" s="30">
        <f>'ABRIL 16'!M47</f>
        <v>118</v>
      </c>
      <c r="N47" s="30">
        <f>'MAYO 16'!M47</f>
        <v>174</v>
      </c>
      <c r="O47" s="30">
        <v>134</v>
      </c>
      <c r="P47" s="30">
        <f>'JULIO 16'!M47</f>
        <v>121</v>
      </c>
      <c r="Q47" s="30">
        <f>'AGOSTO 16'!M47</f>
        <v>30</v>
      </c>
      <c r="R47" s="30">
        <f>'SEPTIEMBRE 16'!M47</f>
        <v>93</v>
      </c>
      <c r="S47" s="30">
        <f>'OCTUBRE 16'!M47</f>
        <v>113</v>
      </c>
      <c r="T47" s="30">
        <f>'NOVIEMBRE 16'!M47</f>
        <v>92</v>
      </c>
      <c r="U47" s="30">
        <f>'DICIEMBRE 16'!M47</f>
        <v>51</v>
      </c>
      <c r="V47" s="85" t="s">
        <v>215</v>
      </c>
    </row>
    <row r="48" spans="1:22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34">
        <v>9000</v>
      </c>
      <c r="I48" s="24" t="s">
        <v>74</v>
      </c>
      <c r="J48" s="30">
        <f>'ENERO 16'!M48</f>
        <v>6135.29</v>
      </c>
      <c r="K48" s="30">
        <f>'FEBRERO 16'!M48</f>
        <v>7228.71</v>
      </c>
      <c r="L48" s="30">
        <f>'MARZO 16'!M48</f>
        <v>3409.6</v>
      </c>
      <c r="M48" s="30">
        <f>'ABRIL 16'!M48</f>
        <v>2664.6</v>
      </c>
      <c r="N48" s="30">
        <f>'MAYO 16'!M48</f>
        <v>5732.46</v>
      </c>
      <c r="O48" s="30">
        <v>2851.48</v>
      </c>
      <c r="P48" s="30">
        <f>'JULIO 16'!M48</f>
        <v>2645.23</v>
      </c>
      <c r="Q48" s="30">
        <f>'AGOSTO 16'!M48</f>
        <v>37716.800000000003</v>
      </c>
      <c r="R48" s="30">
        <f>'SEPTIEMBRE 16'!M48</f>
        <v>1109.68</v>
      </c>
      <c r="S48" s="30">
        <f>'OCTUBRE 16'!M48</f>
        <v>5056.5200000000004</v>
      </c>
      <c r="T48" s="30">
        <f>'NOVIEMBRE 16'!M48</f>
        <v>2541.86</v>
      </c>
      <c r="U48" s="30">
        <f>'DICIEMBRE 16'!M48</f>
        <v>6105.79</v>
      </c>
      <c r="V48" s="85" t="s">
        <v>215</v>
      </c>
    </row>
    <row r="49" spans="1:22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31">
        <v>8</v>
      </c>
      <c r="I49" s="24" t="s">
        <v>74</v>
      </c>
      <c r="J49" s="30">
        <f>'ENERO 16'!M49</f>
        <v>0</v>
      </c>
      <c r="K49" s="30">
        <f>'FEBRERO 16'!M49</f>
        <v>0</v>
      </c>
      <c r="L49" s="30">
        <f>'MARZO 16'!M49</f>
        <v>0</v>
      </c>
      <c r="M49" s="30">
        <f>'ABRIL 16'!M49</f>
        <v>0</v>
      </c>
      <c r="N49" s="30">
        <f>'MAYO 16'!M49</f>
        <v>0</v>
      </c>
      <c r="O49" s="30">
        <v>0</v>
      </c>
      <c r="P49" s="30">
        <f>'JULIO 16'!M49</f>
        <v>0</v>
      </c>
      <c r="Q49" s="30">
        <f>'AGOSTO 16'!M49</f>
        <v>0</v>
      </c>
      <c r="R49" s="30">
        <f>'SEPTIEMBRE 16'!M49</f>
        <v>1</v>
      </c>
      <c r="S49" s="30">
        <f>'OCTUBRE 16'!M49</f>
        <v>0</v>
      </c>
      <c r="T49" s="30">
        <f>'NOVIEMBRE 16'!M49</f>
        <v>0</v>
      </c>
      <c r="U49" s="30">
        <v>0</v>
      </c>
      <c r="V49" s="85" t="s">
        <v>215</v>
      </c>
    </row>
    <row r="50" spans="1:22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31">
        <v>20</v>
      </c>
      <c r="I50" s="24" t="s">
        <v>74</v>
      </c>
      <c r="J50" s="30">
        <f>'ENERO 16'!M50</f>
        <v>0</v>
      </c>
      <c r="K50" s="30">
        <f>'FEBRERO 16'!M50</f>
        <v>0</v>
      </c>
      <c r="L50" s="30">
        <f>'MARZO 16'!M50</f>
        <v>0</v>
      </c>
      <c r="M50" s="30">
        <f>'ABRIL 16'!M50</f>
        <v>0</v>
      </c>
      <c r="N50" s="30">
        <f>'MAYO 16'!M50</f>
        <v>0</v>
      </c>
      <c r="O50" s="30">
        <v>0</v>
      </c>
      <c r="P50" s="30">
        <f>'JULIO 16'!M50</f>
        <v>0</v>
      </c>
      <c r="Q50" s="30">
        <f>'AGOSTO 16'!M50</f>
        <v>0</v>
      </c>
      <c r="R50" s="30">
        <f>'SEPTIEMBRE 16'!M50</f>
        <v>0</v>
      </c>
      <c r="S50" s="30">
        <f>'OCTUBRE 16'!M50</f>
        <v>0</v>
      </c>
      <c r="T50" s="30">
        <f>'NOVIEMBRE 16'!M50</f>
        <v>0</v>
      </c>
      <c r="U50" s="30">
        <f>'DICIEMBRE 16'!M50</f>
        <v>0</v>
      </c>
      <c r="V50" s="85" t="s">
        <v>215</v>
      </c>
    </row>
    <row r="51" spans="1:22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31">
        <v>10</v>
      </c>
      <c r="I51" s="24" t="s">
        <v>74</v>
      </c>
      <c r="J51" s="30">
        <f>'ENERO 16'!M51</f>
        <v>0</v>
      </c>
      <c r="K51" s="30">
        <f>'FEBRERO 16'!M51</f>
        <v>0</v>
      </c>
      <c r="L51" s="30">
        <f>'MARZO 16'!M51</f>
        <v>0</v>
      </c>
      <c r="M51" s="30">
        <f>'ABRIL 16'!M51</f>
        <v>0</v>
      </c>
      <c r="N51" s="30">
        <f>'MAYO 16'!M51</f>
        <v>0</v>
      </c>
      <c r="O51" s="30">
        <v>0</v>
      </c>
      <c r="P51" s="30">
        <f>'JULIO 16'!M51</f>
        <v>0</v>
      </c>
      <c r="Q51" s="30">
        <f>'AGOSTO 16'!M51</f>
        <v>0</v>
      </c>
      <c r="R51" s="30">
        <f>'SEPTIEMBRE 16'!M51</f>
        <v>0</v>
      </c>
      <c r="S51" s="30">
        <f>'OCTUBRE 16'!M51</f>
        <v>0</v>
      </c>
      <c r="T51" s="30">
        <f>'NOVIEMBRE 16'!M51</f>
        <v>0</v>
      </c>
      <c r="U51" s="30">
        <f>'DICIEMBRE 16'!M51</f>
        <v>0</v>
      </c>
      <c r="V51" s="85" t="s">
        <v>215</v>
      </c>
    </row>
    <row r="52" spans="1:22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31">
        <v>20</v>
      </c>
      <c r="I52" s="24" t="s">
        <v>74</v>
      </c>
      <c r="J52" s="30">
        <f>'ENERO 16'!M52</f>
        <v>0</v>
      </c>
      <c r="K52" s="30">
        <f>'FEBRERO 16'!M52</f>
        <v>0</v>
      </c>
      <c r="L52" s="30">
        <f>'MARZO 16'!M52</f>
        <v>0</v>
      </c>
      <c r="M52" s="30">
        <f>'ABRIL 16'!M52</f>
        <v>0</v>
      </c>
      <c r="N52" s="30">
        <f>'MAYO 16'!M52</f>
        <v>0</v>
      </c>
      <c r="O52" s="30">
        <v>0</v>
      </c>
      <c r="P52" s="30">
        <f>'JULIO 16'!M52</f>
        <v>0</v>
      </c>
      <c r="Q52" s="30">
        <f>'AGOSTO 16'!M52</f>
        <v>0</v>
      </c>
      <c r="R52" s="30">
        <f>'SEPTIEMBRE 16'!M52</f>
        <v>0</v>
      </c>
      <c r="S52" s="30">
        <f>'OCTUBRE 16'!M52</f>
        <v>0</v>
      </c>
      <c r="T52" s="30">
        <f>'NOVIEMBRE 16'!M52</f>
        <v>0</v>
      </c>
      <c r="U52" s="30">
        <f>'DICIEMBRE 16'!M52</f>
        <v>0</v>
      </c>
      <c r="V52" s="85" t="s">
        <v>215</v>
      </c>
    </row>
    <row r="53" spans="1:22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31">
        <v>10</v>
      </c>
      <c r="I53" s="24" t="s">
        <v>74</v>
      </c>
      <c r="J53" s="30">
        <f>'ENERO 16'!M53</f>
        <v>0</v>
      </c>
      <c r="K53" s="30">
        <f>'FEBRERO 16'!M53</f>
        <v>0</v>
      </c>
      <c r="L53" s="30">
        <f>'MARZO 16'!M53</f>
        <v>0</v>
      </c>
      <c r="M53" s="30">
        <f>'ABRIL 16'!M53</f>
        <v>0</v>
      </c>
      <c r="N53" s="30">
        <f>'MAYO 16'!M53</f>
        <v>0</v>
      </c>
      <c r="O53" s="30">
        <v>0</v>
      </c>
      <c r="P53" s="30">
        <f>'JULIO 16'!M53</f>
        <v>0</v>
      </c>
      <c r="Q53" s="30">
        <f>'AGOSTO 16'!M53</f>
        <v>0</v>
      </c>
      <c r="R53" s="30">
        <f>'SEPTIEMBRE 16'!M53</f>
        <v>0</v>
      </c>
      <c r="S53" s="30">
        <f>'OCTUBRE 16'!M53</f>
        <v>0</v>
      </c>
      <c r="T53" s="30">
        <f>'NOVIEMBRE 16'!M53</f>
        <v>0</v>
      </c>
      <c r="U53" s="30">
        <f>'DICIEMBRE 16'!M53</f>
        <v>0</v>
      </c>
      <c r="V53" s="85" t="s">
        <v>215</v>
      </c>
    </row>
    <row r="54" spans="1:22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31">
        <v>20</v>
      </c>
      <c r="I54" s="24" t="s">
        <v>74</v>
      </c>
      <c r="J54" s="30">
        <f>'ENERO 16'!M54</f>
        <v>0</v>
      </c>
      <c r="K54" s="30">
        <f>'FEBRERO 16'!M54</f>
        <v>0</v>
      </c>
      <c r="L54" s="30">
        <f>'MARZO 16'!M54</f>
        <v>0</v>
      </c>
      <c r="M54" s="30">
        <f>'ABRIL 16'!M54</f>
        <v>0</v>
      </c>
      <c r="N54" s="30">
        <f>'MAYO 16'!M54</f>
        <v>0</v>
      </c>
      <c r="O54" s="30">
        <v>0</v>
      </c>
      <c r="P54" s="30">
        <f>'JULIO 16'!M54</f>
        <v>0</v>
      </c>
      <c r="Q54" s="30">
        <f>'AGOSTO 16'!M54</f>
        <v>0</v>
      </c>
      <c r="R54" s="30">
        <f>'SEPTIEMBRE 16'!M54</f>
        <v>0</v>
      </c>
      <c r="S54" s="30">
        <f>'OCTUBRE 16'!M54</f>
        <v>0</v>
      </c>
      <c r="T54" s="30">
        <f>'NOVIEMBRE 16'!M54</f>
        <v>0</v>
      </c>
      <c r="U54" s="30">
        <f>'DICIEMBRE 16'!M54</f>
        <v>0</v>
      </c>
      <c r="V54" s="85" t="s">
        <v>215</v>
      </c>
    </row>
    <row r="55" spans="1:22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31">
        <v>10</v>
      </c>
      <c r="I55" s="24" t="s">
        <v>74</v>
      </c>
      <c r="J55" s="30">
        <f>'ENERO 16'!M55</f>
        <v>0</v>
      </c>
      <c r="K55" s="30">
        <f>'FEBRERO 16'!M55</f>
        <v>0</v>
      </c>
      <c r="L55" s="30">
        <f>'MARZO 16'!M55</f>
        <v>0</v>
      </c>
      <c r="M55" s="30">
        <f>'ABRIL 16'!M55</f>
        <v>0</v>
      </c>
      <c r="N55" s="30">
        <f>'MAYO 16'!M55</f>
        <v>0</v>
      </c>
      <c r="O55" s="30">
        <v>0</v>
      </c>
      <c r="P55" s="30">
        <f>'JULIO 16'!M55</f>
        <v>0</v>
      </c>
      <c r="Q55" s="30">
        <f>'AGOSTO 16'!M55</f>
        <v>0</v>
      </c>
      <c r="R55" s="30">
        <f>'SEPTIEMBRE 16'!M55</f>
        <v>0</v>
      </c>
      <c r="S55" s="30">
        <f>'OCTUBRE 16'!M55</f>
        <v>1</v>
      </c>
      <c r="T55" s="30">
        <f>'NOVIEMBRE 16'!M55</f>
        <v>0</v>
      </c>
      <c r="U55" s="30">
        <f>'DICIEMBRE 16'!M55</f>
        <v>0</v>
      </c>
      <c r="V55" s="85" t="s">
        <v>215</v>
      </c>
    </row>
    <row r="56" spans="1:22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31">
        <v>20</v>
      </c>
      <c r="I56" s="24" t="s">
        <v>74</v>
      </c>
      <c r="J56" s="30">
        <f>'ENERO 16'!M56</f>
        <v>0</v>
      </c>
      <c r="K56" s="30">
        <f>'FEBRERO 16'!M56</f>
        <v>0</v>
      </c>
      <c r="L56" s="30">
        <f>'MARZO 16'!M56</f>
        <v>0</v>
      </c>
      <c r="M56" s="30">
        <f>'ABRIL 16'!M56</f>
        <v>0</v>
      </c>
      <c r="N56" s="30">
        <f>'MAYO 16'!M56</f>
        <v>0</v>
      </c>
      <c r="O56" s="30">
        <v>0</v>
      </c>
      <c r="P56" s="30">
        <f>'JULIO 16'!M56</f>
        <v>0</v>
      </c>
      <c r="Q56" s="30">
        <f>'AGOSTO 16'!M56</f>
        <v>0</v>
      </c>
      <c r="R56" s="30">
        <f>'SEPTIEMBRE 16'!M56</f>
        <v>0</v>
      </c>
      <c r="S56" s="30">
        <f>'OCTUBRE 16'!M56</f>
        <v>0</v>
      </c>
      <c r="T56" s="30">
        <f>'NOVIEMBRE 16'!M56</f>
        <v>0</v>
      </c>
      <c r="U56" s="30">
        <f>'DICIEMBRE 16'!M56</f>
        <v>0</v>
      </c>
      <c r="V56" s="85" t="s">
        <v>215</v>
      </c>
    </row>
    <row r="57" spans="1:22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2">
        <v>0.02</v>
      </c>
      <c r="I57" s="24" t="s">
        <v>74</v>
      </c>
      <c r="J57" s="73">
        <v>7.6E-3</v>
      </c>
      <c r="K57" s="73">
        <v>6.7999999999999996E-3</v>
      </c>
      <c r="L57" s="73">
        <v>6.3E-3</v>
      </c>
      <c r="M57" s="103">
        <v>7.0000000000000001E-3</v>
      </c>
      <c r="N57" s="103">
        <v>5.7999999999999996E-3</v>
      </c>
      <c r="O57" s="73">
        <v>6.4999999999999997E-3</v>
      </c>
      <c r="P57" s="30">
        <v>0.28000000000000003</v>
      </c>
      <c r="Q57" s="30">
        <f>'AGOSTO 16'!M57</f>
        <v>0.16</v>
      </c>
      <c r="R57" s="30">
        <v>0.17</v>
      </c>
      <c r="S57" s="30">
        <f>'OCTUBRE 16'!M57</f>
        <v>0.26</v>
      </c>
      <c r="T57" s="30">
        <f>'NOVIEMBRE 16'!M57</f>
        <v>0.16</v>
      </c>
      <c r="U57" s="30">
        <f>'DICIEMBRE 16'!M57</f>
        <v>0.11</v>
      </c>
      <c r="V57" s="85" t="s">
        <v>215</v>
      </c>
    </row>
    <row r="58" spans="1:22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1">
        <v>2.5000000000000001E-3</v>
      </c>
      <c r="I58" s="24" t="s">
        <v>74</v>
      </c>
      <c r="J58" s="73">
        <f>'ENERO 16'!M58</f>
        <v>0</v>
      </c>
      <c r="K58" s="73">
        <f>'FEBRERO 16'!M58</f>
        <v>0</v>
      </c>
      <c r="L58" s="73">
        <f>'MARZO 16'!M58</f>
        <v>0</v>
      </c>
      <c r="M58" s="73">
        <f>'ABRIL 16'!M58</f>
        <v>0</v>
      </c>
      <c r="N58" s="73">
        <f>'MAYO 16'!M58</f>
        <v>0</v>
      </c>
      <c r="O58" s="73">
        <v>0</v>
      </c>
      <c r="P58" s="30">
        <f>'JULIO 16'!M58</f>
        <v>0</v>
      </c>
      <c r="Q58" s="30">
        <f>'AGOSTO 16'!M58</f>
        <v>0</v>
      </c>
      <c r="R58" s="30">
        <f>'SEPTIEMBRE 16'!M58</f>
        <v>0.24</v>
      </c>
      <c r="S58" s="31">
        <f>'OCTUBRE 16'!M58</f>
        <v>0.1</v>
      </c>
      <c r="T58" s="30">
        <f>'NOVIEMBRE 16'!M58</f>
        <v>0</v>
      </c>
      <c r="U58" s="30">
        <f>'DICIEMBRE 16'!M58</f>
        <v>0</v>
      </c>
      <c r="V58" s="85" t="s">
        <v>215</v>
      </c>
    </row>
    <row r="59" spans="1:22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62">
        <v>99.999999990000006</v>
      </c>
      <c r="I59" s="24" t="s">
        <v>71</v>
      </c>
      <c r="J59" s="30">
        <f>'ENERO 16'!M59</f>
        <v>100</v>
      </c>
      <c r="K59" s="30">
        <f>'FEBRERO 16'!M59</f>
        <v>100</v>
      </c>
      <c r="L59" s="30">
        <f>'MARZO 16'!M59</f>
        <v>100</v>
      </c>
      <c r="M59" s="30">
        <f>'ABRIL 16'!M59</f>
        <v>100</v>
      </c>
      <c r="N59" s="30">
        <f>'MAYO 16'!M59</f>
        <v>100</v>
      </c>
      <c r="O59" s="30">
        <v>100</v>
      </c>
      <c r="P59" s="30">
        <f>'JULIO 16'!M59</f>
        <v>100</v>
      </c>
      <c r="Q59" s="30">
        <f>'AGOSTO 16'!M59</f>
        <v>100</v>
      </c>
      <c r="R59" s="30">
        <f>'SEPTIEMBRE 16'!M59</f>
        <v>100</v>
      </c>
      <c r="S59" s="30">
        <f>'OCTUBRE 16'!M59</f>
        <v>100</v>
      </c>
      <c r="T59" s="30">
        <f>'NOVIEMBRE 16'!M59</f>
        <v>100</v>
      </c>
      <c r="U59" s="30">
        <f>'DICIEMBRE 16'!M59</f>
        <v>100</v>
      </c>
      <c r="V59" s="86" t="s">
        <v>200</v>
      </c>
    </row>
    <row r="60" spans="1:22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62">
        <v>99.999999990000006</v>
      </c>
      <c r="I60" s="24" t="s">
        <v>71</v>
      </c>
      <c r="J60" s="30" t="s">
        <v>184</v>
      </c>
      <c r="K60" s="30" t="s">
        <v>184</v>
      </c>
      <c r="L60" s="30" t="s">
        <v>184</v>
      </c>
      <c r="M60" s="30" t="s">
        <v>184</v>
      </c>
      <c r="N60" s="30" t="s">
        <v>184</v>
      </c>
      <c r="O60" s="30" t="s">
        <v>184</v>
      </c>
      <c r="P60" s="30">
        <f>'JULIO 16'!M60</f>
        <v>100</v>
      </c>
      <c r="Q60" s="30">
        <f>'AGOSTO 16'!M60</f>
        <v>100</v>
      </c>
      <c r="R60" s="30">
        <f>'SEPTIEMBRE 16'!M60</f>
        <v>100</v>
      </c>
      <c r="S60" s="30">
        <f>'OCTUBRE 16'!M60</f>
        <v>100</v>
      </c>
      <c r="T60" s="30">
        <f>'NOVIEMBRE 16'!M60</f>
        <v>100</v>
      </c>
      <c r="U60" s="30">
        <f>'DICIEMBRE 16'!M60</f>
        <v>100</v>
      </c>
      <c r="V60" s="86" t="s">
        <v>200</v>
      </c>
    </row>
    <row r="61" spans="1:22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62">
        <v>99.999999998999996</v>
      </c>
      <c r="I61" s="24" t="s">
        <v>71</v>
      </c>
      <c r="J61" s="30" t="s">
        <v>184</v>
      </c>
      <c r="K61" s="30" t="s">
        <v>184</v>
      </c>
      <c r="L61" s="30" t="s">
        <v>184</v>
      </c>
      <c r="M61" s="30" t="s">
        <v>184</v>
      </c>
      <c r="N61" s="30" t="s">
        <v>184</v>
      </c>
      <c r="O61" s="30" t="s">
        <v>184</v>
      </c>
      <c r="P61" s="30">
        <f>'JULIO 16'!M61</f>
        <v>100</v>
      </c>
      <c r="Q61" s="30">
        <f>'AGOSTO 16'!M61</f>
        <v>100</v>
      </c>
      <c r="R61" s="30">
        <f>'SEPTIEMBRE 16'!M61</f>
        <v>100</v>
      </c>
      <c r="S61" s="30">
        <f>'OCTUBRE 16'!M61</f>
        <v>100</v>
      </c>
      <c r="T61" s="30">
        <f>'NOVIEMBRE 16'!M61</f>
        <v>100</v>
      </c>
      <c r="U61" s="30">
        <f>'DICIEMBRE 16'!M61</f>
        <v>100</v>
      </c>
      <c r="V61" s="86" t="s">
        <v>200</v>
      </c>
    </row>
    <row r="62" spans="1:22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62">
        <v>99.999999999899998</v>
      </c>
      <c r="I62" s="24" t="s">
        <v>71</v>
      </c>
      <c r="J62" s="30">
        <f>'ENERO 16'!M62</f>
        <v>100</v>
      </c>
      <c r="K62" s="30">
        <f>'FEBRERO 16'!M62</f>
        <v>100</v>
      </c>
      <c r="L62" s="30">
        <f>'MARZO 16'!M62</f>
        <v>100</v>
      </c>
      <c r="M62" s="30">
        <f>'ABRIL 16'!M62</f>
        <v>100</v>
      </c>
      <c r="N62" s="30">
        <f>'MAYO 16'!M62</f>
        <v>100</v>
      </c>
      <c r="O62" s="30">
        <v>100</v>
      </c>
      <c r="P62" s="30">
        <f>'JULIO 16'!M62</f>
        <v>100</v>
      </c>
      <c r="Q62" s="30">
        <f>'AGOSTO 16'!M62</f>
        <v>100</v>
      </c>
      <c r="R62" s="30">
        <f>'SEPTIEMBRE 16'!M62</f>
        <v>100</v>
      </c>
      <c r="S62" s="30">
        <f>'OCTUBRE 16'!M62</f>
        <v>100</v>
      </c>
      <c r="T62" s="30">
        <f>'NOVIEMBRE 16'!M62</f>
        <v>100</v>
      </c>
      <c r="U62" s="30">
        <f>'DICIEMBRE 16'!M62</f>
        <v>100</v>
      </c>
      <c r="V62" s="86" t="s">
        <v>200</v>
      </c>
    </row>
    <row r="63" spans="1:22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64">
        <v>1E-10</v>
      </c>
      <c r="I63" s="54" t="s">
        <v>74</v>
      </c>
      <c r="J63" s="30" t="s">
        <v>184</v>
      </c>
      <c r="K63" s="30" t="s">
        <v>184</v>
      </c>
      <c r="L63" s="30" t="s">
        <v>184</v>
      </c>
      <c r="M63" s="30" t="s">
        <v>184</v>
      </c>
      <c r="N63" s="30">
        <f>'MAYO 16'!M63</f>
        <v>0</v>
      </c>
      <c r="O63" s="30">
        <v>0</v>
      </c>
      <c r="P63" s="30">
        <f>'JULIO 16'!M63</f>
        <v>0</v>
      </c>
      <c r="Q63" s="30">
        <f>'AGOSTO 16'!M63</f>
        <v>0</v>
      </c>
      <c r="R63" s="30">
        <f>'SEPTIEMBRE 16'!M63</f>
        <v>0</v>
      </c>
      <c r="S63" s="30">
        <f>'OCTUBRE 16'!M63</f>
        <v>0</v>
      </c>
      <c r="T63" s="30">
        <f>'NOVIEMBRE 16'!M63</f>
        <v>0</v>
      </c>
      <c r="U63" s="30">
        <f>'DICIEMBRE 16'!M63</f>
        <v>0</v>
      </c>
      <c r="V63" s="87" t="s">
        <v>200</v>
      </c>
    </row>
    <row r="82" spans="8:8" x14ac:dyDescent="0.25">
      <c r="H82" s="66"/>
    </row>
  </sheetData>
  <autoFilter ref="A6:V63">
    <filterColumn colId="5">
      <filters>
        <filter val="Jesús Colmenero"/>
      </filters>
    </filterColumn>
  </autoFilter>
  <mergeCells count="1">
    <mergeCell ref="F3:G4"/>
  </mergeCells>
  <hyperlinks>
    <hyperlink ref="V30" r:id="rId1"/>
    <hyperlink ref="V31" r:id="rId2"/>
    <hyperlink ref="V59" r:id="rId3"/>
    <hyperlink ref="V60" r:id="rId4"/>
    <hyperlink ref="V61" r:id="rId5"/>
    <hyperlink ref="V62" r:id="rId6"/>
    <hyperlink ref="V63" r:id="rId7"/>
    <hyperlink ref="V7" r:id="rId8"/>
    <hyperlink ref="V8" r:id="rId9"/>
    <hyperlink ref="V9" r:id="rId10"/>
    <hyperlink ref="V10" r:id="rId11"/>
    <hyperlink ref="V11" r:id="rId12"/>
    <hyperlink ref="V12" r:id="rId13"/>
    <hyperlink ref="V13" r:id="rId14"/>
    <hyperlink ref="V14" r:id="rId15"/>
    <hyperlink ref="V15" r:id="rId16"/>
    <hyperlink ref="V16" r:id="rId17"/>
    <hyperlink ref="V20" r:id="rId18"/>
    <hyperlink ref="V19" r:id="rId19"/>
    <hyperlink ref="V17" r:id="rId20"/>
    <hyperlink ref="V18" r:id="rId21"/>
    <hyperlink ref="V21" r:id="rId22"/>
    <hyperlink ref="V22" r:id="rId23"/>
    <hyperlink ref="V23" r:id="rId24"/>
    <hyperlink ref="V24" r:id="rId25"/>
    <hyperlink ref="V25" r:id="rId26"/>
    <hyperlink ref="V26" r:id="rId27"/>
    <hyperlink ref="V28" r:id="rId28"/>
    <hyperlink ref="V29" r:id="rId29"/>
    <hyperlink ref="V27" r:id="rId30"/>
    <hyperlink ref="V40" r:id="rId31"/>
    <hyperlink ref="V41" r:id="rId32"/>
    <hyperlink ref="V32" r:id="rId33"/>
    <hyperlink ref="V33" r:id="rId34"/>
    <hyperlink ref="V34" r:id="rId35"/>
    <hyperlink ref="V35" r:id="rId36"/>
    <hyperlink ref="V36" r:id="rId37"/>
    <hyperlink ref="V37" r:id="rId38"/>
    <hyperlink ref="V38" r:id="rId39"/>
    <hyperlink ref="V39" r:id="rId40"/>
    <hyperlink ref="V42" r:id="rId41"/>
    <hyperlink ref="V43" r:id="rId42"/>
    <hyperlink ref="V44" r:id="rId43"/>
    <hyperlink ref="V45" r:id="rId44"/>
    <hyperlink ref="V46" r:id="rId45"/>
    <hyperlink ref="V47" r:id="rId46"/>
    <hyperlink ref="V48:V58" r:id="rId47" display="\\Srvesymolin\CALIDAD\INDICADORES\2016\GRÁFICOS Y CUADRO EVOLUCIÓN INDICADORES CALIDAD 2016 Rev 5.xlsx"/>
  </hyperlinks>
  <pageMargins left="0.70866141732283472" right="0.70866141732283472" top="0.74803149606299213" bottom="0.74803149606299213" header="0.31496062992125984" footer="0.31496062992125984"/>
  <pageSetup paperSize="8" scale="40" fitToHeight="0" orientation="landscape" r:id="rId48"/>
  <drawing r:id="rId49"/>
  <legacyDrawing r:id="rId50"/>
  <oleObjects>
    <mc:AlternateContent xmlns:mc="http://schemas.openxmlformats.org/markup-compatibility/2006">
      <mc:Choice Requires="x14">
        <oleObject progId="MSPhotoEd.3" shapeId="20481" r:id="rId51">
          <objectPr defaultSize="0" autoPict="0" r:id="rId52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0481" r:id="rId51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 filterMode="1">
    <tabColor rgb="FF00B0F0"/>
    <pageSetUpPr fitToPage="1"/>
  </sheetPr>
  <dimension ref="A1:U82"/>
  <sheetViews>
    <sheetView zoomScale="70" zoomScaleNormal="7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M14" sqref="M1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97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85</v>
      </c>
      <c r="L15" s="22" t="s">
        <v>71</v>
      </c>
      <c r="M15" s="31">
        <v>90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587.33000000000004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0.94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104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159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0.99999990000000005</v>
      </c>
      <c r="L22" s="22" t="s">
        <v>71</v>
      </c>
      <c r="M22" s="69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6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6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19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7.6899999999999996E-2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21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21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21">
        <v>0</v>
      </c>
      <c r="I38" s="21"/>
      <c r="J38" s="21"/>
      <c r="K38" s="77">
        <v>9.9999999999999998E-13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21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6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75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177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178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67">
        <v>1.37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179</v>
      </c>
      <c r="D45" s="34" t="s">
        <v>24</v>
      </c>
      <c r="E45" s="14" t="s">
        <v>76</v>
      </c>
      <c r="F45" s="21" t="s">
        <v>165</v>
      </c>
      <c r="G45" s="28" t="s">
        <v>165</v>
      </c>
      <c r="H45" s="42">
        <v>0.6</v>
      </c>
      <c r="I45" s="21"/>
      <c r="J45" s="21"/>
      <c r="K45" s="63">
        <v>0.6</v>
      </c>
      <c r="L45" s="24" t="s">
        <v>71</v>
      </c>
      <c r="M45" s="33">
        <v>0.81520000000000004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18">
        <v>5</v>
      </c>
      <c r="I46" s="21"/>
      <c r="J46" s="21"/>
      <c r="K46" s="31">
        <v>5</v>
      </c>
      <c r="L46" s="24" t="s">
        <v>71</v>
      </c>
      <c r="M46" s="67">
        <v>0</v>
      </c>
      <c r="N46" s="16" t="str">
        <f t="shared" si="0"/>
        <v>L</v>
      </c>
      <c r="O46" s="4"/>
      <c r="P46" s="70" t="s">
        <v>201</v>
      </c>
      <c r="Q46" s="70" t="s">
        <v>202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1">
        <v>200</v>
      </c>
      <c r="I47" s="21">
        <v>130</v>
      </c>
      <c r="J47" s="26"/>
      <c r="K47" s="34">
        <v>200</v>
      </c>
      <c r="L47" s="24" t="s">
        <v>74</v>
      </c>
      <c r="M47" s="67">
        <v>113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0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6135.29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7.6E-3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21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  <filter val="Rafael Soriano"/>
      </filters>
    </filterColumn>
    <filterColumn colId="12" showButton="0"/>
  </autoFilter>
  <mergeCells count="2">
    <mergeCell ref="F3:G4"/>
    <mergeCell ref="M6:N6"/>
  </mergeCells>
  <conditionalFormatting sqref="N7:N63">
    <cfRule type="cellIs" dxfId="35" priority="2" operator="equal">
      <formula>"L"</formula>
    </cfRule>
    <cfRule type="cellIs" dxfId="34" priority="3" operator="equal">
      <formula>"J"</formula>
    </cfRule>
  </conditionalFormatting>
  <conditionalFormatting sqref="N7:N63">
    <cfRule type="cellIs" dxfId="33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36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252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25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33" sqref="J33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54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96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2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100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3.12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553.16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71"/>
      <c r="N18" s="16" t="str">
        <f t="shared" si="0"/>
        <v/>
      </c>
      <c r="O18" s="4"/>
      <c r="P18" s="4" t="s">
        <v>183</v>
      </c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0.88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104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173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0.99999899999999997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7.7700000000000005E-2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1.0000000000000001E-9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177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178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70"/>
      <c r="Q43" s="70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67">
        <v>0</v>
      </c>
      <c r="N44" s="16" t="str">
        <f t="shared" si="0"/>
        <v>J</v>
      </c>
      <c r="O44" s="4"/>
      <c r="P44" s="70"/>
      <c r="Q44" s="70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180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0.77549999999999997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67">
        <v>0</v>
      </c>
      <c r="N46" s="16" t="str">
        <f t="shared" si="0"/>
        <v>L</v>
      </c>
      <c r="O46" s="4"/>
      <c r="P46" s="70" t="s">
        <v>201</v>
      </c>
      <c r="Q46" s="70" t="s">
        <v>202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142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7228.71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4">
        <v>0.02</v>
      </c>
      <c r="I57" s="74">
        <v>1.17E-2</v>
      </c>
      <c r="J57" s="21"/>
      <c r="K57" s="72">
        <v>0.02</v>
      </c>
      <c r="L57" s="24" t="s">
        <v>74</v>
      </c>
      <c r="M57" s="71">
        <v>6.7999999999999996E-3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4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  <filter val="Rafael Soriano"/>
      </filters>
    </filterColumn>
    <filterColumn colId="12" showButton="0"/>
  </autoFilter>
  <mergeCells count="2">
    <mergeCell ref="F3:G4"/>
    <mergeCell ref="M6:N6"/>
  </mergeCells>
  <conditionalFormatting sqref="N7:N63">
    <cfRule type="cellIs" dxfId="32" priority="2" operator="equal">
      <formula>"L"</formula>
    </cfRule>
    <cfRule type="cellIs" dxfId="31" priority="3" operator="equal">
      <formula>"J"</formula>
    </cfRule>
  </conditionalFormatting>
  <conditionalFormatting sqref="N7:N63">
    <cfRule type="cellIs" dxfId="3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355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 filterMode="1">
    <tabColor rgb="FF00B0F0"/>
    <pageSetUpPr fitToPage="1"/>
  </sheetPr>
  <dimension ref="A1:U82"/>
  <sheetViews>
    <sheetView zoomScale="70" zoomScaleNormal="70" workbookViewId="0">
      <pane xSplit="1" ySplit="6" topLeftCell="D7" activePane="bottomRight" state="frozen"/>
      <selection pane="topRight" activeCell="B1" sqref="B1"/>
      <selection pane="bottomLeft" activeCell="A7" sqref="A7"/>
      <selection pane="bottomRight" activeCell="M12" sqref="M1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39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95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>
        <v>0.1552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4.1799999999999997E-2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>
        <v>0.34720000000000001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>
        <v>3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209</v>
      </c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23</v>
      </c>
      <c r="N12" s="16" t="str">
        <f t="shared" si="0"/>
        <v>J</v>
      </c>
      <c r="O12" s="4"/>
      <c r="P12" s="4" t="s">
        <v>210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0.7137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111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2.48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568.64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>
        <v>0.50190000000000001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0.91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102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176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0.99999998999999995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2</v>
      </c>
      <c r="N27" s="16" t="str">
        <f t="shared" si="0"/>
        <v>K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0.89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>
        <v>0.23699999999999999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7.6899999999999996E-2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0.61750000000000005</v>
      </c>
      <c r="N36" s="16" t="str">
        <f t="shared" si="0"/>
        <v>L</v>
      </c>
      <c r="O36" s="22"/>
      <c r="P36" s="104" t="s">
        <v>242</v>
      </c>
      <c r="Q36" s="22" t="s">
        <v>243</v>
      </c>
      <c r="R36" s="22" t="s">
        <v>244</v>
      </c>
      <c r="S36" s="22" t="s">
        <v>245</v>
      </c>
      <c r="T36" s="22"/>
      <c r="U36" s="22" t="s">
        <v>246</v>
      </c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1.0000000000000001E-9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>
        <v>3.3000000000000002E-2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203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204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67">
        <v>1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205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0.63890000000000002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67">
        <v>0</v>
      </c>
      <c r="N46" s="16" t="str">
        <f t="shared" si="0"/>
        <v>L</v>
      </c>
      <c r="O46" s="4"/>
      <c r="P46" s="70" t="s">
        <v>201</v>
      </c>
      <c r="Q46" s="70" t="s">
        <v>202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118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3409.6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6.3E-3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9" priority="2" operator="equal">
      <formula>"L"</formula>
    </cfRule>
    <cfRule type="cellIs" dxfId="28" priority="3" operator="equal">
      <formula>"J"</formula>
    </cfRule>
  </conditionalFormatting>
  <conditionalFormatting sqref="N7:N63">
    <cfRule type="cellIs" dxfId="27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457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457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7" sqref="H27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38.71093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94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113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2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610.33000000000004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0.87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103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169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0.99999998999999995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2</v>
      </c>
      <c r="N27" s="16" t="str">
        <f t="shared" si="0"/>
        <v>K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7.6399999999999996E-2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1E-13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203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214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1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67">
        <v>2</v>
      </c>
      <c r="N44" s="16" t="str">
        <f t="shared" si="0"/>
        <v>K</v>
      </c>
      <c r="O44" s="4"/>
      <c r="P44" s="70"/>
      <c r="Q44" s="70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205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0.69569999999999999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67">
        <v>0</v>
      </c>
      <c r="N46" s="16" t="str">
        <f t="shared" si="0"/>
        <v>L</v>
      </c>
      <c r="O46" s="4"/>
      <c r="P46" s="70" t="s">
        <v>201</v>
      </c>
      <c r="Q46" s="70" t="s">
        <v>202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118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2664.6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7.0000000000000001E-3</v>
      </c>
      <c r="N57" s="16" t="str">
        <f t="shared" si="0"/>
        <v>J</v>
      </c>
      <c r="O57" s="4"/>
      <c r="P57" s="89"/>
      <c r="Q57" s="89"/>
      <c r="R57" s="90"/>
      <c r="S57" s="91"/>
      <c r="T57" s="90"/>
      <c r="U57" s="89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  <filter val="Rafael Soriano"/>
      </filters>
    </filterColumn>
    <filterColumn colId="12" showButton="0"/>
  </autoFilter>
  <mergeCells count="2">
    <mergeCell ref="F3:G4"/>
    <mergeCell ref="M6:N6"/>
  </mergeCells>
  <conditionalFormatting sqref="N7:N63">
    <cfRule type="cellIs" dxfId="26" priority="2" operator="equal">
      <formula>"L"</formula>
    </cfRule>
    <cfRule type="cellIs" dxfId="25" priority="3" operator="equal">
      <formula>"J"</formula>
    </cfRule>
  </conditionalFormatting>
  <conditionalFormatting sqref="N7:N63">
    <cfRule type="cellIs" dxfId="24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5601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560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14" sqref="M1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93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103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6.68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588.29999999999995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0.92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108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180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0.99999999989999999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7.8200000000000006E-2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9.9999999999999994E-12</v>
      </c>
      <c r="L38" s="24" t="s">
        <v>74</v>
      </c>
      <c r="M38" s="7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203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214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67">
        <v>0.5</v>
      </c>
      <c r="N44" s="16" t="str">
        <f t="shared" si="0"/>
        <v>J</v>
      </c>
      <c r="O44" s="4"/>
      <c r="P44" s="70"/>
      <c r="Q44" s="70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205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0.86439999999999995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67">
        <v>0</v>
      </c>
      <c r="N46" s="16" t="str">
        <f t="shared" si="0"/>
        <v>L</v>
      </c>
      <c r="O46" s="4"/>
      <c r="P46" s="70" t="s">
        <v>201</v>
      </c>
      <c r="Q46" s="70" t="s">
        <v>202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174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5732.46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5.7999999999999996E-3</v>
      </c>
      <c r="N57" s="16" t="str">
        <f t="shared" si="0"/>
        <v>J</v>
      </c>
      <c r="O57" s="4"/>
      <c r="P57" s="89"/>
      <c r="Q57" s="89"/>
      <c r="R57" s="90"/>
      <c r="S57" s="91"/>
      <c r="T57" s="90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  <filter val="Rafael Soriano"/>
      </filters>
    </filterColumn>
    <filterColumn colId="12" showButton="0"/>
  </autoFilter>
  <mergeCells count="2">
    <mergeCell ref="F3:G4"/>
    <mergeCell ref="M6:N6"/>
  </mergeCells>
  <conditionalFormatting sqref="N7:N63">
    <cfRule type="cellIs" dxfId="23" priority="2" operator="equal">
      <formula>"L"</formula>
    </cfRule>
    <cfRule type="cellIs" dxfId="22" priority="3" operator="equal">
      <formula>"J"</formula>
    </cfRule>
  </conditionalFormatting>
  <conditionalFormatting sqref="N7:N63">
    <cfRule type="cellIs" dxfId="21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662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66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2" sqref="L12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168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>
        <v>0.2442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3.9899999999999998E-2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>
        <v>0.2964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62">
        <v>3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181</v>
      </c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0</v>
      </c>
      <c r="N12" s="16" t="str">
        <f t="shared" si="0"/>
        <v>L</v>
      </c>
      <c r="O12" s="4"/>
      <c r="P12" s="70" t="s">
        <v>211</v>
      </c>
      <c r="Q12" s="4" t="s">
        <v>250</v>
      </c>
      <c r="R12" s="4" t="s">
        <v>87</v>
      </c>
      <c r="S12" s="4" t="s">
        <v>251</v>
      </c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0.80559999999999998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J15" s="102" t="s">
        <v>213</v>
      </c>
      <c r="K15" s="31">
        <v>90</v>
      </c>
      <c r="L15" s="22" t="s">
        <v>71</v>
      </c>
      <c r="M15" s="31">
        <v>103</v>
      </c>
      <c r="N15" s="16" t="str">
        <f t="shared" si="0"/>
        <v>J</v>
      </c>
      <c r="O15" s="4"/>
      <c r="P15" s="70" t="s">
        <v>230</v>
      </c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4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541.53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>
        <v>48.65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166</v>
      </c>
      <c r="J19" s="21"/>
      <c r="K19" s="31">
        <v>85</v>
      </c>
      <c r="L19" s="22" t="s">
        <v>71</v>
      </c>
      <c r="M19" s="31">
        <v>87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100.8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147.84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77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77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33">
        <v>0.27029999999999998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33">
        <v>7.3499999999999996E-2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0.5978</v>
      </c>
      <c r="N36" s="16" t="str">
        <f t="shared" si="0"/>
        <v>J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100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1E-3</v>
      </c>
      <c r="L38" s="24" t="s">
        <v>74</v>
      </c>
      <c r="M38" s="10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100">
        <v>3.7699999999999997E-2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203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214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>
        <v>2</v>
      </c>
      <c r="N44" s="16" t="str">
        <f t="shared" si="0"/>
        <v>K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205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0.83720000000000006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70" t="s">
        <v>218</v>
      </c>
      <c r="Q46" s="104" t="s">
        <v>219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132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2522.38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23">
        <v>1.17E-2</v>
      </c>
      <c r="J57" s="21"/>
      <c r="K57" s="72">
        <v>0.02</v>
      </c>
      <c r="L57" s="24" t="s">
        <v>74</v>
      </c>
      <c r="M57" s="71">
        <v>6.4999999999999997E-3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23">
        <v>2.0000000000000001E-4</v>
      </c>
      <c r="J58" s="21"/>
      <c r="K58" s="71">
        <v>2.5000000000000001E-3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20" priority="2" operator="equal">
      <formula>"L"</formula>
    </cfRule>
    <cfRule type="cellIs" dxfId="19" priority="3" operator="equal">
      <formula>"J"</formula>
    </cfRule>
  </conditionalFormatting>
  <conditionalFormatting sqref="N7:N63">
    <cfRule type="cellIs" dxfId="18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76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764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7" sqref="H27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185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22" t="s">
        <v>169</v>
      </c>
      <c r="G3" s="122"/>
      <c r="K3" t="s">
        <v>4</v>
      </c>
      <c r="L3" s="38">
        <v>5</v>
      </c>
    </row>
    <row r="4" spans="1:21" x14ac:dyDescent="0.25">
      <c r="F4" s="122"/>
      <c r="G4" s="122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186</v>
      </c>
      <c r="L6" s="6" t="s">
        <v>62</v>
      </c>
      <c r="M6" s="120" t="s">
        <v>187</v>
      </c>
      <c r="N6" s="121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90</v>
      </c>
      <c r="L15" s="22" t="s">
        <v>71</v>
      </c>
      <c r="M15" s="31">
        <v>105</v>
      </c>
      <c r="N15" s="16" t="str">
        <f t="shared" si="0"/>
        <v>J</v>
      </c>
      <c r="O15" s="4"/>
      <c r="P15" s="70" t="s">
        <v>230</v>
      </c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5.6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>
        <v>519.79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166</v>
      </c>
      <c r="J19" s="21"/>
      <c r="K19" s="31">
        <v>85</v>
      </c>
      <c r="L19" s="22" t="s">
        <v>71</v>
      </c>
      <c r="M19" s="31">
        <v>91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102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>
        <v>166.32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>
        <v>100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107">
        <v>0.85</v>
      </c>
      <c r="I32" s="21"/>
      <c r="J32" s="21"/>
      <c r="K32" s="76">
        <v>0.85</v>
      </c>
      <c r="L32" s="27" t="s">
        <v>71</v>
      </c>
      <c r="M32" s="77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107">
        <v>0.85</v>
      </c>
      <c r="I33" s="21"/>
      <c r="J33" s="21"/>
      <c r="K33" s="76">
        <v>0.85</v>
      </c>
      <c r="L33" s="24" t="s">
        <v>71</v>
      </c>
      <c r="M33" s="77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33">
        <v>7.1400000000000005E-2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8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78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214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>
        <v>23</v>
      </c>
      <c r="N44" s="16" t="str">
        <f t="shared" si="0"/>
        <v>L</v>
      </c>
      <c r="O44" s="4"/>
      <c r="P44" s="70" t="s">
        <v>220</v>
      </c>
      <c r="Q44" s="70" t="s">
        <v>221</v>
      </c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205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71">
        <v>0.67049999999999998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31">
        <v>0</v>
      </c>
      <c r="N46" s="16" t="str">
        <f t="shared" si="0"/>
        <v>L</v>
      </c>
      <c r="O46" s="4"/>
      <c r="P46" s="70" t="s">
        <v>218</v>
      </c>
      <c r="Q46" s="104" t="s">
        <v>219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121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2645.23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23">
        <v>1.17E-2</v>
      </c>
      <c r="J57" s="21"/>
      <c r="K57" s="31">
        <v>2</v>
      </c>
      <c r="L57" s="24" t="s">
        <v>74</v>
      </c>
      <c r="M57" s="31">
        <v>0.28000000000000003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23">
        <v>2.0000000000000001E-4</v>
      </c>
      <c r="J58" s="21"/>
      <c r="K58" s="31">
        <v>0.25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  <filter val="Rafael Soriano"/>
      </filters>
    </filterColumn>
    <filterColumn colId="12" showButton="0"/>
  </autoFilter>
  <mergeCells count="2">
    <mergeCell ref="F3:G4"/>
    <mergeCell ref="M6:N6"/>
  </mergeCells>
  <conditionalFormatting sqref="N7:N63">
    <cfRule type="cellIs" dxfId="17" priority="2" operator="equal">
      <formula>"L"</formula>
    </cfRule>
    <cfRule type="cellIs" dxfId="16" priority="3" operator="equal">
      <formula>"J"</formula>
    </cfRule>
  </conditionalFormatting>
  <conditionalFormatting sqref="N7:N63">
    <cfRule type="cellIs" dxfId="15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867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86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AÑO (LINARES)</vt:lpstr>
      <vt:lpstr>AÑO (LINARES) EVO</vt:lpstr>
      <vt:lpstr>ENERO 16</vt:lpstr>
      <vt:lpstr>FEBRERO 16</vt:lpstr>
      <vt:lpstr>MARZO 16</vt:lpstr>
      <vt:lpstr>ABRIL 16</vt:lpstr>
      <vt:lpstr>MAYO 16</vt:lpstr>
      <vt:lpstr>JUNIO 16</vt:lpstr>
      <vt:lpstr>JULIO 16</vt:lpstr>
      <vt:lpstr>AGOSTO 16</vt:lpstr>
      <vt:lpstr>SEPTIEMBRE 16</vt:lpstr>
      <vt:lpstr>OCTUBRE 16</vt:lpstr>
      <vt:lpstr>NOVIEMBRE 16</vt:lpstr>
      <vt:lpstr>DICIEMBRE 16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Jesús Colmenero</cp:lastModifiedBy>
  <cp:lastPrinted>2017-06-21T11:53:30Z</cp:lastPrinted>
  <dcterms:created xsi:type="dcterms:W3CDTF">2007-11-10T09:04:57Z</dcterms:created>
  <dcterms:modified xsi:type="dcterms:W3CDTF">2017-06-22T15:48:18Z</dcterms:modified>
</cp:coreProperties>
</file>